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E1C2871-F6A2-44C1-94F2-46CA963F50AC}" xr6:coauthVersionLast="34" xr6:coauthVersionMax="34" xr10:uidLastSave="{00000000-0000-0000-0000-000000000000}"/>
  <bookViews>
    <workbookView xWindow="0" yWindow="0" windowWidth="20490" windowHeight="7545" tabRatio="916" xr2:uid="{00000000-000D-0000-FFFF-FFFF00000000}"/>
  </bookViews>
  <sheets>
    <sheet name="Konsolidierte Zahlen 30.06.18" sheetId="7" r:id="rId1"/>
    <sheet name="Konsolidierte Zahlen 31.12.17" sheetId="6" r:id="rId2"/>
    <sheet name="Konsolidierte Zahlen 30.06.2017" sheetId="5" r:id="rId3"/>
    <sheet name="Ansprechpartner" sheetId="2" r:id="rId4"/>
  </sheets>
  <definedNames>
    <definedName name="_xlnm.Print_Area" localSheetId="0">'Konsolidierte Zahlen 30.06.18'!$A$1:$Q$43</definedName>
    <definedName name="_xlnm.Print_Area" localSheetId="2">'Konsolidierte Zahlen 30.06.2017'!$A$1:$U$37</definedName>
    <definedName name="_xlnm.Print_Area" localSheetId="1">'Konsolidierte Zahlen 31.12.17'!$A$1:$Q$39</definedName>
  </definedNames>
  <calcPr calcId="162913"/>
</workbook>
</file>

<file path=xl/calcChain.xml><?xml version="1.0" encoding="utf-8"?>
<calcChain xmlns="http://schemas.openxmlformats.org/spreadsheetml/2006/main">
  <c r="Q41" i="7" l="1"/>
  <c r="P41" i="7"/>
  <c r="O41" i="7"/>
  <c r="N41" i="7"/>
  <c r="M41" i="7"/>
  <c r="L41" i="7"/>
  <c r="K41" i="7"/>
  <c r="J41" i="7"/>
  <c r="I41" i="7"/>
  <c r="H41" i="7"/>
  <c r="G41" i="7"/>
  <c r="F41" i="7"/>
  <c r="E41" i="7"/>
  <c r="Q40" i="7"/>
  <c r="P40" i="7"/>
  <c r="O40" i="7"/>
  <c r="N40" i="7"/>
  <c r="M40" i="7"/>
  <c r="L40" i="7"/>
  <c r="K40" i="7"/>
  <c r="J40" i="7"/>
  <c r="I40" i="7"/>
  <c r="H40" i="7"/>
  <c r="F4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I31" i="7" l="1"/>
  <c r="I33" i="7" s="1"/>
  <c r="Q31" i="7"/>
  <c r="Q33" i="7" s="1"/>
  <c r="N31" i="7"/>
  <c r="N33" i="7" s="1"/>
  <c r="M31" i="7"/>
  <c r="M33" i="7" s="1"/>
  <c r="J31" i="7"/>
  <c r="J33" i="7" s="1"/>
  <c r="F31" i="7"/>
  <c r="F33" i="7" s="1"/>
  <c r="E31" i="7"/>
  <c r="E33" i="7" s="1"/>
  <c r="H31" i="7"/>
  <c r="H33" i="7" s="1"/>
  <c r="L31" i="7"/>
  <c r="L33" i="7" s="1"/>
  <c r="P31" i="7"/>
  <c r="P33" i="7" s="1"/>
  <c r="G31" i="7"/>
  <c r="G33" i="7" s="1"/>
  <c r="K31" i="7"/>
  <c r="K33" i="7" s="1"/>
  <c r="O31" i="7"/>
  <c r="O33" i="7" s="1"/>
  <c r="Q32" i="7"/>
  <c r="H29" i="6"/>
  <c r="L32" i="7" l="1"/>
  <c r="I32" i="7"/>
  <c r="M32" i="7"/>
  <c r="N32" i="7"/>
  <c r="K32" i="7"/>
  <c r="J32" i="7"/>
  <c r="H32" i="7"/>
  <c r="F32" i="7"/>
  <c r="P32" i="7"/>
  <c r="O32" i="7"/>
  <c r="H37" i="6"/>
  <c r="E37" i="6"/>
  <c r="G29" i="6" l="1"/>
  <c r="I15" i="6" l="1"/>
  <c r="J15" i="6"/>
  <c r="K15" i="6"/>
  <c r="L15" i="6"/>
  <c r="M15" i="6"/>
  <c r="N15" i="6"/>
  <c r="O15" i="6"/>
  <c r="P15" i="6"/>
  <c r="Q15" i="6"/>
  <c r="H15" i="6"/>
  <c r="Q26" i="5" l="1"/>
  <c r="P26" i="5"/>
  <c r="O26" i="5"/>
  <c r="N26" i="5"/>
  <c r="M26" i="5"/>
  <c r="L26" i="5"/>
  <c r="K26" i="5"/>
  <c r="J26" i="5"/>
  <c r="I26" i="5"/>
  <c r="H26" i="5"/>
  <c r="G26" i="5"/>
  <c r="E26" i="5"/>
  <c r="F15" i="5"/>
  <c r="F26" i="5" s="1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Q9" i="5"/>
  <c r="P9" i="5"/>
  <c r="O9" i="5"/>
  <c r="N9" i="5"/>
  <c r="M9" i="5"/>
  <c r="L9" i="5"/>
  <c r="K9" i="5"/>
  <c r="J9" i="5"/>
  <c r="I9" i="5"/>
  <c r="H9" i="5"/>
  <c r="G9" i="5"/>
  <c r="F9" i="5"/>
  <c r="E9" i="5"/>
  <c r="Q29" i="6"/>
  <c r="P29" i="6"/>
  <c r="O29" i="6"/>
  <c r="N29" i="6"/>
  <c r="M29" i="6"/>
  <c r="L29" i="6"/>
  <c r="K29" i="6"/>
  <c r="J29" i="6"/>
  <c r="I29" i="6"/>
  <c r="F29" i="6"/>
  <c r="E29" i="6"/>
  <c r="G15" i="6"/>
  <c r="F15" i="6"/>
  <c r="E15" i="6"/>
  <c r="Q10" i="6"/>
  <c r="P10" i="6"/>
  <c r="O10" i="6"/>
  <c r="N10" i="6"/>
  <c r="M10" i="6"/>
  <c r="L10" i="6"/>
  <c r="K10" i="6"/>
  <c r="J10" i="6"/>
  <c r="I10" i="6"/>
  <c r="H10" i="6"/>
  <c r="H31" i="6" s="1"/>
  <c r="G10" i="6"/>
  <c r="F10" i="6"/>
  <c r="E10" i="6"/>
  <c r="F28" i="5" l="1"/>
  <c r="G28" i="5"/>
  <c r="G32" i="5" s="1"/>
  <c r="I28" i="5"/>
  <c r="I32" i="5" s="1"/>
  <c r="M28" i="5"/>
  <c r="M29" i="5" s="1"/>
  <c r="J28" i="5"/>
  <c r="N28" i="5"/>
  <c r="N32" i="5" s="1"/>
  <c r="E28" i="5"/>
  <c r="E32" i="5" s="1"/>
  <c r="H28" i="5"/>
  <c r="H29" i="5" s="1"/>
  <c r="L28" i="5"/>
  <c r="P28" i="5"/>
  <c r="P29" i="5" s="1"/>
  <c r="K28" i="5"/>
  <c r="O28" i="5"/>
  <c r="O32" i="5" s="1"/>
  <c r="Q28" i="5"/>
  <c r="N29" i="5"/>
  <c r="L32" i="5"/>
  <c r="L29" i="5"/>
  <c r="P32" i="5"/>
  <c r="K32" i="5"/>
  <c r="K29" i="5"/>
  <c r="J29" i="5"/>
  <c r="J32" i="5"/>
  <c r="F32" i="5"/>
  <c r="I29" i="5"/>
  <c r="M32" i="5"/>
  <c r="Q32" i="5"/>
  <c r="Q29" i="5"/>
  <c r="I31" i="6"/>
  <c r="I33" i="6" s="1"/>
  <c r="M31" i="6"/>
  <c r="M33" i="6" s="1"/>
  <c r="Q31" i="6"/>
  <c r="Q33" i="6" s="1"/>
  <c r="G31" i="6"/>
  <c r="G33" i="6" s="1"/>
  <c r="K31" i="6"/>
  <c r="K33" i="6" s="1"/>
  <c r="O31" i="6"/>
  <c r="O33" i="6" s="1"/>
  <c r="F31" i="6"/>
  <c r="F33" i="6" s="1"/>
  <c r="L31" i="6"/>
  <c r="P31" i="6"/>
  <c r="E31" i="6"/>
  <c r="E33" i="6" s="1"/>
  <c r="J31" i="6"/>
  <c r="N31" i="6"/>
  <c r="I37" i="6"/>
  <c r="Q37" i="6"/>
  <c r="F37" i="6"/>
  <c r="J36" i="6"/>
  <c r="G37" i="6"/>
  <c r="O37" i="6"/>
  <c r="L37" i="6"/>
  <c r="P37" i="6"/>
  <c r="N37" i="6"/>
  <c r="I36" i="6"/>
  <c r="K37" i="6"/>
  <c r="K36" i="6"/>
  <c r="M37" i="6"/>
  <c r="M36" i="6"/>
  <c r="H32" i="5" l="1"/>
  <c r="O29" i="5"/>
  <c r="F29" i="5"/>
  <c r="O32" i="6"/>
  <c r="M32" i="6"/>
  <c r="K32" i="6"/>
  <c r="F32" i="6"/>
  <c r="Q32" i="6"/>
  <c r="I32" i="6"/>
  <c r="J33" i="6"/>
  <c r="J32" i="6"/>
  <c r="P32" i="6"/>
  <c r="P33" i="6"/>
  <c r="L32" i="6"/>
  <c r="L33" i="6"/>
  <c r="H33" i="6"/>
  <c r="H32" i="6"/>
  <c r="N33" i="6"/>
  <c r="N32" i="6"/>
  <c r="N36" i="6"/>
  <c r="L36" i="6"/>
  <c r="H36" i="6"/>
  <c r="J37" i="6"/>
  <c r="O36" i="6"/>
  <c r="Q36" i="6"/>
  <c r="P36" i="6"/>
  <c r="F36" i="6"/>
</calcChain>
</file>

<file path=xl/sharedStrings.xml><?xml version="1.0" encoding="utf-8"?>
<sst xmlns="http://schemas.openxmlformats.org/spreadsheetml/2006/main" count="312" uniqueCount="138">
  <si>
    <t>Anzahl Gesuche</t>
  </si>
  <si>
    <t>Gründungs-datum</t>
  </si>
  <si>
    <t>Anzahl bewilligte Gesuche</t>
  </si>
  <si>
    <t>gesprochene Gelder</t>
  </si>
  <si>
    <t>Musik</t>
  </si>
  <si>
    <t>Ausbildung</t>
  </si>
  <si>
    <t>Kinder-betreuung</t>
  </si>
  <si>
    <t>Coaching</t>
  </si>
  <si>
    <t>Lager</t>
  </si>
  <si>
    <t>Sport</t>
  </si>
  <si>
    <t>Mobilität</t>
  </si>
  <si>
    <t>Gesundheit / Therapie</t>
  </si>
  <si>
    <t>Grundaus-stattung</t>
  </si>
  <si>
    <t>Diverses</t>
  </si>
  <si>
    <t>Bülach / Dielsdorf</t>
  </si>
  <si>
    <t>Fürstenland-Toggenburg</t>
  </si>
  <si>
    <t>Pfannenstiel</t>
  </si>
  <si>
    <t>Schaffhausen</t>
  </si>
  <si>
    <t>Thurgau-Konstanz</t>
  </si>
  <si>
    <t>Winterthur</t>
  </si>
  <si>
    <t>Zofingen</t>
  </si>
  <si>
    <t>Zürich</t>
  </si>
  <si>
    <t>Dübendorf</t>
  </si>
  <si>
    <t>Region</t>
  </si>
  <si>
    <t>Limmattal</t>
  </si>
  <si>
    <t>Fribourg-Freiburg</t>
  </si>
  <si>
    <t>Distrikt</t>
  </si>
  <si>
    <t>Andreas Haller</t>
  </si>
  <si>
    <t>Koordinator</t>
  </si>
  <si>
    <t>Seeger</t>
  </si>
  <si>
    <t>Mario Rottaris</t>
  </si>
  <si>
    <t>Wegmüller</t>
  </si>
  <si>
    <t>Gonzague</t>
  </si>
  <si>
    <t>Bircher</t>
  </si>
  <si>
    <t>Willi</t>
  </si>
  <si>
    <t>Hofmann</t>
  </si>
  <si>
    <t>Hofer</t>
  </si>
  <si>
    <t>Total Distrikt 1980</t>
  </si>
  <si>
    <t>Total ROKJ CH/FL</t>
  </si>
  <si>
    <t>michael.bischof@gmx.net</t>
  </si>
  <si>
    <t>Delegierter für Versammlung</t>
  </si>
  <si>
    <t>Koordinator (Ansprechperson für Statistiken)</t>
  </si>
  <si>
    <t>Delegierter für Versammlung / Email</t>
  </si>
  <si>
    <t>Koordinator Email</t>
  </si>
  <si>
    <t>Michael Bischof</t>
  </si>
  <si>
    <t>Silja Drack</t>
  </si>
  <si>
    <t>thurgau@rokj.ch</t>
  </si>
  <si>
    <t>Ansprechpersonen ROKJ CH / FL</t>
  </si>
  <si>
    <t>in % von bew. Ges.:</t>
  </si>
  <si>
    <t xml:space="preserve">St. Gallen - Appenzell </t>
  </si>
  <si>
    <t>in Gründung</t>
  </si>
  <si>
    <t>Schönenberg</t>
  </si>
  <si>
    <t>Total Distrikt 1990</t>
  </si>
  <si>
    <t>Total Distrikt 2000</t>
  </si>
  <si>
    <t>Bülach - Dielsdorf</t>
  </si>
  <si>
    <t>Schaffhausen - Zürcher Weinland</t>
  </si>
  <si>
    <t>Seeland (Biel)</t>
  </si>
  <si>
    <t>Fricktal</t>
  </si>
  <si>
    <t>Zunahme 2016 in %</t>
  </si>
  <si>
    <t>Kategorie der Unterstützung bewilligte Gesuche)</t>
  </si>
  <si>
    <t>ROKJ CH/FL - Kumulierte Zahlen Stand 30.06.2017</t>
  </si>
  <si>
    <t>Gesuche und gesprochende Gelder kumuliert bis 30.06.2017 (seit Gründung der jeweiligen Region)</t>
  </si>
  <si>
    <t>CHF                       91'196.00</t>
  </si>
  <si>
    <t>Anzahl Gesuche fehlt</t>
  </si>
  <si>
    <t>ROKJ CH/FL - Kumulierte Zahlen 2017</t>
  </si>
  <si>
    <t>Gesuche und gesprochende Gelder kumuliert bis 31.12.2017 (seit Gründung der jeweiligen Region)</t>
  </si>
  <si>
    <t>andreas.haller@baumschule-haller.ch</t>
  </si>
  <si>
    <t>mario.rottaris@golf-wallenried.ch</t>
  </si>
  <si>
    <t>christian.seeger@seegerarchitekt.ch</t>
  </si>
  <si>
    <t>overgo@bluewin.ch</t>
  </si>
  <si>
    <t>carol.hofer@bluewin.ch</t>
  </si>
  <si>
    <t>martin.bircher@movis.ch</t>
  </si>
  <si>
    <t>e.d.willi@bluewin.ch</t>
  </si>
  <si>
    <t>Bettina Gross-Tuor</t>
  </si>
  <si>
    <t>bettina.gross-tuor@tuor-law.ch</t>
  </si>
  <si>
    <t>Knonauer Amt</t>
  </si>
  <si>
    <t>Rheinfelden-Fricktal</t>
  </si>
  <si>
    <t>RC Olten-Gösgen-Gäu-Niederamt</t>
  </si>
  <si>
    <t>Roland Giger</t>
  </si>
  <si>
    <t>roli.giger@bluewin.ch</t>
  </si>
  <si>
    <t>Bern</t>
  </si>
  <si>
    <t>Peter A. Vonlanthen</t>
  </si>
  <si>
    <t>Peter.Vonlanthen@dcbank.ch</t>
  </si>
  <si>
    <t>Seeland</t>
  </si>
  <si>
    <t xml:space="preserve">Lydia Meile </t>
  </si>
  <si>
    <t>rokj-ft@bluewin.ch</t>
  </si>
  <si>
    <t>Seeger Christian</t>
  </si>
  <si>
    <t>rokj-sh@bluewin.ch</t>
  </si>
  <si>
    <t>Haller Andreas</t>
  </si>
  <si>
    <t>St. Gallen - Appenzell</t>
  </si>
  <si>
    <t>Isler Christian</t>
  </si>
  <si>
    <t>christian.isler@stadt.sg.ch</t>
  </si>
  <si>
    <t>barbara.morant@morant.ch</t>
  </si>
  <si>
    <t>Barbara Morant/Karin Roelli/Corina Peter</t>
  </si>
  <si>
    <t>Zunahme 2017 in %</t>
  </si>
  <si>
    <t>Hofer Carol</t>
  </si>
  <si>
    <t>Bircher Martin</t>
  </si>
  <si>
    <t>Gabriel Maspero</t>
  </si>
  <si>
    <t>gabriel.maspero@helvetia .ch</t>
  </si>
  <si>
    <t>Olten-Gösgen-Gäu</t>
  </si>
  <si>
    <t xml:space="preserve">markus.klemm@teleport.ch </t>
  </si>
  <si>
    <t>Klemm Markus</t>
  </si>
  <si>
    <t>Schlittler Susanna</t>
  </si>
  <si>
    <t>Susanna.schlittler@bluewin.ch</t>
  </si>
  <si>
    <t>j.hofmann@gartenbau.ch</t>
  </si>
  <si>
    <t xml:space="preserve">Hofmann J. </t>
  </si>
  <si>
    <t>Zweifel Matthias</t>
  </si>
  <si>
    <t>Hofmann J.</t>
  </si>
  <si>
    <t>Willi Ernst</t>
  </si>
  <si>
    <t>mgzweifel@bluewin.ch</t>
  </si>
  <si>
    <t>Cornaz Claude</t>
  </si>
  <si>
    <t>claude.cornaz@vetropack.ch</t>
  </si>
  <si>
    <t>Aisslinger Peter</t>
  </si>
  <si>
    <t>peter.aisslinger@hispeed.ch</t>
  </si>
  <si>
    <t>Fuhrer Peter</t>
  </si>
  <si>
    <t>peter.fuhrer@bluemail.ch</t>
  </si>
  <si>
    <t>Funktion</t>
  </si>
  <si>
    <t>Vorname Nachname</t>
  </si>
  <si>
    <t>Email</t>
  </si>
  <si>
    <t>Präsident</t>
  </si>
  <si>
    <t>Vize-Präsident</t>
  </si>
  <si>
    <t>Sekretariat</t>
  </si>
  <si>
    <t>Kommunikation</t>
  </si>
  <si>
    <t>Website</t>
  </si>
  <si>
    <t>Toni Schönenberger</t>
  </si>
  <si>
    <t>toni.schoenenberger@the-stars.ch</t>
  </si>
  <si>
    <t>Gonzague Overney</t>
  </si>
  <si>
    <t>sekretariat@rokj.ch</t>
  </si>
  <si>
    <t>Anita Keller</t>
  </si>
  <si>
    <t>anita.keller@senevita.ch</t>
  </si>
  <si>
    <t>Romana Heuberger</t>
  </si>
  <si>
    <t>romana.heuberger@publicR.ch</t>
  </si>
  <si>
    <t>Nicole Wenger</t>
  </si>
  <si>
    <t>nicole@brand-idun.ch</t>
  </si>
  <si>
    <t>Zunahme 2018 in %</t>
  </si>
  <si>
    <t>ROKJ CH/FL - Kumulierte Zahlen per Juni 2018</t>
  </si>
  <si>
    <t>Gesuche und gesprochende Gelder kumuliert bis 30.06.2018 (seit Gründung der jeweiligen Region)</t>
  </si>
  <si>
    <t>claude.cornaz@vetropack.com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</si>
</sst>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_(&quot;CHF&quot;* #,##0.00_);_(&quot;CHF&quot;* \(#,##0.00\);_(&quot;CHF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031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0">
    <xf numFmtId="0" fontId="0" fillId="0" borderId="0" xfId="0"/>
    <xf numFmtId="4" fontId="0" fillId="0" borderId="1" xfId="0" applyNumberFormat="1" applyFill="1" applyBorder="1"/>
    <xf numFmtId="4" fontId="4" fillId="0" borderId="1" xfId="2" applyNumberFormat="1" applyFill="1" applyBorder="1"/>
    <xf numFmtId="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5" fillId="0" borderId="0" xfId="0" applyFont="1"/>
    <xf numFmtId="4" fontId="7" fillId="0" borderId="0" xfId="0" applyNumberFormat="1" applyFont="1"/>
    <xf numFmtId="4" fontId="6" fillId="0" borderId="0" xfId="0" applyNumberFormat="1" applyFont="1" applyAlignment="1">
      <alignment horizontal="left"/>
    </xf>
    <xf numFmtId="4" fontId="7" fillId="0" borderId="0" xfId="0" applyNumberFormat="1" applyFont="1" applyAlignment="1"/>
    <xf numFmtId="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textRotation="90" wrapText="1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/>
    <xf numFmtId="4" fontId="7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Fill="1" applyBorder="1"/>
    <xf numFmtId="4" fontId="8" fillId="0" borderId="1" xfId="0" applyNumberFormat="1" applyFont="1" applyBorder="1"/>
    <xf numFmtId="1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" fontId="8" fillId="0" borderId="0" xfId="0" applyNumberFormat="1" applyFont="1"/>
    <xf numFmtId="4" fontId="7" fillId="0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3" fontId="7" fillId="4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4" fontId="10" fillId="0" borderId="1" xfId="2" applyNumberFormat="1" applyFont="1" applyBorder="1"/>
    <xf numFmtId="4" fontId="10" fillId="0" borderId="1" xfId="2" applyNumberFormat="1" applyFont="1" applyFill="1" applyBorder="1"/>
    <xf numFmtId="3" fontId="8" fillId="0" borderId="1" xfId="0" applyNumberFormat="1" applyFont="1" applyBorder="1"/>
    <xf numFmtId="4" fontId="7" fillId="0" borderId="2" xfId="0" applyNumberFormat="1" applyFont="1" applyFill="1" applyBorder="1"/>
    <xf numFmtId="4" fontId="7" fillId="0" borderId="0" xfId="0" applyNumberFormat="1" applyFont="1" applyFill="1" applyBorder="1"/>
    <xf numFmtId="3" fontId="7" fillId="0" borderId="0" xfId="0" applyNumberFormat="1" applyFont="1" applyAlignment="1">
      <alignment horizontal="center"/>
    </xf>
    <xf numFmtId="4" fontId="8" fillId="0" borderId="0" xfId="0" applyNumberFormat="1" applyFont="1" applyBorder="1"/>
    <xf numFmtId="14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0" fontId="7" fillId="0" borderId="1" xfId="0" applyNumberFormat="1" applyFont="1" applyBorder="1"/>
    <xf numFmtId="164" fontId="7" fillId="0" borderId="0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left"/>
    </xf>
    <xf numFmtId="4" fontId="7" fillId="0" borderId="0" xfId="0" applyNumberFormat="1" applyFont="1" applyAlignment="1"/>
    <xf numFmtId="4" fontId="8" fillId="3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4" fontId="0" fillId="0" borderId="0" xfId="0" applyNumberFormat="1" applyFont="1" applyAlignment="1">
      <alignment horizontal="left"/>
    </xf>
    <xf numFmtId="4" fontId="4" fillId="0" borderId="1" xfId="2" applyNumberFormat="1" applyFill="1" applyBorder="1" applyAlignment="1">
      <alignment horizontal="left"/>
    </xf>
    <xf numFmtId="0" fontId="4" fillId="0" borderId="1" xfId="2" applyFill="1" applyBorder="1"/>
    <xf numFmtId="4" fontId="0" fillId="0" borderId="1" xfId="0" applyNumberFormat="1" applyFill="1" applyBorder="1"/>
    <xf numFmtId="4" fontId="4" fillId="0" borderId="1" xfId="2" applyNumberFormat="1" applyFill="1" applyBorder="1"/>
    <xf numFmtId="4" fontId="0" fillId="0" borderId="1" xfId="0" applyNumberFormat="1" applyFill="1" applyBorder="1"/>
    <xf numFmtId="4" fontId="4" fillId="0" borderId="1" xfId="2" applyNumberFormat="1" applyFill="1" applyBorder="1"/>
    <xf numFmtId="4" fontId="0" fillId="0" borderId="1" xfId="0" applyNumberFormat="1" applyFill="1" applyBorder="1"/>
    <xf numFmtId="4" fontId="4" fillId="0" borderId="1" xfId="2" applyNumberFormat="1" applyFill="1" applyBorder="1"/>
    <xf numFmtId="4" fontId="0" fillId="0" borderId="1" xfId="0" applyNumberFormat="1" applyFill="1" applyBorder="1"/>
    <xf numFmtId="4" fontId="4" fillId="0" borderId="1" xfId="2" applyNumberFormat="1" applyFill="1" applyBorder="1"/>
    <xf numFmtId="0" fontId="0" fillId="0" borderId="0" xfId="0"/>
    <xf numFmtId="4" fontId="0" fillId="0" borderId="1" xfId="0" applyNumberFormat="1" applyFill="1" applyBorder="1"/>
    <xf numFmtId="4" fontId="4" fillId="0" borderId="1" xfId="2" applyNumberFormat="1" applyFill="1" applyBorder="1"/>
    <xf numFmtId="4" fontId="4" fillId="0" borderId="1" xfId="2" applyNumberFormat="1" applyFill="1" applyBorder="1"/>
    <xf numFmtId="4" fontId="0" fillId="0" borderId="1" xfId="0" applyNumberFormat="1" applyFill="1" applyBorder="1"/>
    <xf numFmtId="4" fontId="8" fillId="0" borderId="0" xfId="0" applyNumberFormat="1" applyFont="1" applyBorder="1" applyAlignment="1">
      <alignment vertical="center"/>
    </xf>
    <xf numFmtId="14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4" fontId="10" fillId="0" borderId="1" xfId="2" applyNumberFormat="1" applyFont="1" applyBorder="1" applyAlignment="1">
      <alignment vertical="center"/>
    </xf>
    <xf numFmtId="4" fontId="10" fillId="0" borderId="1" xfId="2" applyNumberFormat="1" applyFont="1" applyFill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2"/>
    <xf numFmtId="0" fontId="4" fillId="0" borderId="1" xfId="2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" fontId="7" fillId="0" borderId="0" xfId="0" applyNumberFormat="1" applyFont="1" applyAlignment="1"/>
    <xf numFmtId="4" fontId="8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" fontId="6" fillId="0" borderId="0" xfId="0" applyNumberFormat="1" applyFont="1" applyAlignment="1">
      <alignment horizontal="left"/>
    </xf>
    <xf numFmtId="0" fontId="0" fillId="0" borderId="4" xfId="0" applyBorder="1" applyAlignment="1"/>
    <xf numFmtId="4" fontId="7" fillId="4" borderId="1" xfId="0" applyNumberFormat="1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left"/>
    </xf>
    <xf numFmtId="14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4" fontId="4" fillId="4" borderId="1" xfId="2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/>
    </xf>
    <xf numFmtId="4" fontId="7" fillId="0" borderId="0" xfId="0" applyNumberFormat="1" applyFont="1" applyAlignment="1"/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6" fillId="0" borderId="0" xfId="0" applyNumberFormat="1" applyFont="1" applyAlignment="1">
      <alignment horizontal="left"/>
    </xf>
    <xf numFmtId="4" fontId="1" fillId="3" borderId="1" xfId="0" applyNumberFormat="1" applyFont="1" applyFill="1" applyBorder="1" applyAlignment="1">
      <alignment horizontal="left" vertical="center" wrapText="1"/>
    </xf>
    <xf numFmtId="4" fontId="0" fillId="0" borderId="3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/>
    <xf numFmtId="0" fontId="0" fillId="0" borderId="4" xfId="0" applyBorder="1" applyAlignment="1"/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</cellXfs>
  <cellStyles count="3">
    <cellStyle name="Lien hypertexte" xfId="2" builtinId="8"/>
    <cellStyle name="Normal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40640</xdr:colOff>
      <xdr:row>0</xdr:row>
      <xdr:rowOff>60960</xdr:rowOff>
    </xdr:from>
    <xdr:to>
      <xdr:col>16</xdr:col>
      <xdr:colOff>488950</xdr:colOff>
      <xdr:row>2</xdr:row>
      <xdr:rowOff>115570</xdr:rowOff>
    </xdr:to>
    <xdr:pic>
      <xdr:nvPicPr>
        <xdr:cNvPr id="2" name="Bild 7">
          <a:extLst>
            <a:ext uri="{FF2B5EF4-FFF2-40B4-BE49-F238E27FC236}">
              <a16:creationId xmlns:a16="http://schemas.microsoft.com/office/drawing/2014/main" id="{512820D0-971D-498A-8103-6F7C181B5D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8180" y="60960"/>
          <a:ext cx="1469390" cy="374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40640</xdr:colOff>
      <xdr:row>0</xdr:row>
      <xdr:rowOff>60960</xdr:rowOff>
    </xdr:from>
    <xdr:to>
      <xdr:col>16</xdr:col>
      <xdr:colOff>488950</xdr:colOff>
      <xdr:row>2</xdr:row>
      <xdr:rowOff>115570</xdr:rowOff>
    </xdr:to>
    <xdr:pic>
      <xdr:nvPicPr>
        <xdr:cNvPr id="2" name="Bild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1200" y="60960"/>
          <a:ext cx="1474470" cy="37973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1242060</xdr:colOff>
      <xdr:row>0</xdr:row>
      <xdr:rowOff>38100</xdr:rowOff>
    </xdr:from>
    <xdr:to>
      <xdr:col>5</xdr:col>
      <xdr:colOff>2716530</xdr:colOff>
      <xdr:row>1</xdr:row>
      <xdr:rowOff>120650</xdr:rowOff>
    </xdr:to>
    <xdr:pic>
      <xdr:nvPicPr>
        <xdr:cNvPr id="2" name="Bild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940" y="38100"/>
          <a:ext cx="1474470" cy="3797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hurgau@rokj.ch" TargetMode="External"/><Relationship Id="rId1" Type="http://schemas.openxmlformats.org/officeDocument/2006/relationships/hyperlink" Target="mailto:michael.bischof@gmx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hurgau@rokj.ch" TargetMode="External"/><Relationship Id="rId1" Type="http://schemas.openxmlformats.org/officeDocument/2006/relationships/hyperlink" Target="mailto:michael.bischof@gmx.ne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thurgau@rokj.ch" TargetMode="External"/><Relationship Id="rId1" Type="http://schemas.openxmlformats.org/officeDocument/2006/relationships/hyperlink" Target="mailto:michael.bischof@gmx.ne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bettina.gross-tuor@tuor-law.ch" TargetMode="External"/><Relationship Id="rId13" Type="http://schemas.openxmlformats.org/officeDocument/2006/relationships/hyperlink" Target="mailto:mgzweifel@bluewin.ch" TargetMode="External"/><Relationship Id="rId18" Type="http://schemas.openxmlformats.org/officeDocument/2006/relationships/hyperlink" Target="https://webmail.hoststar.ch/?_task=mail&amp;_caps=pdf%3D1%2Cflash%3D1%2Ctif%3D1&amp;_uid=632&amp;_mbox=INBOX&amp;_action=show" TargetMode="External"/><Relationship Id="rId26" Type="http://schemas.openxmlformats.org/officeDocument/2006/relationships/hyperlink" Target="mailto:mario.rottaris@golf-wallenried.ch" TargetMode="External"/><Relationship Id="rId39" Type="http://schemas.openxmlformats.org/officeDocument/2006/relationships/printerSettings" Target="../printerSettings/printerSettings4.bin"/><Relationship Id="rId3" Type="http://schemas.openxmlformats.org/officeDocument/2006/relationships/hyperlink" Target="mailto:christian.seeger@seegerarchitekt.ch" TargetMode="External"/><Relationship Id="rId21" Type="http://schemas.openxmlformats.org/officeDocument/2006/relationships/hyperlink" Target="mailto:Susanna.schlittler@bluewin.ch" TargetMode="External"/><Relationship Id="rId34" Type="http://schemas.openxmlformats.org/officeDocument/2006/relationships/hyperlink" Target="mailto:sekretariat@rokj.ch" TargetMode="External"/><Relationship Id="rId7" Type="http://schemas.openxmlformats.org/officeDocument/2006/relationships/hyperlink" Target="mailto:thurgau@rokj.ch" TargetMode="External"/><Relationship Id="rId12" Type="http://schemas.openxmlformats.org/officeDocument/2006/relationships/hyperlink" Target="mailto:christian.seeger@seegerarchitekt.ch" TargetMode="External"/><Relationship Id="rId17" Type="http://schemas.openxmlformats.org/officeDocument/2006/relationships/hyperlink" Target="mailto:barbara.morant@morant.ch" TargetMode="External"/><Relationship Id="rId25" Type="http://schemas.openxmlformats.org/officeDocument/2006/relationships/hyperlink" Target="mailto:thurgau@rokj.ch" TargetMode="External"/><Relationship Id="rId33" Type="http://schemas.openxmlformats.org/officeDocument/2006/relationships/hyperlink" Target="mailto:roli.giger@bluewin.ch" TargetMode="External"/><Relationship Id="rId38" Type="http://schemas.openxmlformats.org/officeDocument/2006/relationships/hyperlink" Target="mailto:claude.cornaz@vetropack.com" TargetMode="External"/><Relationship Id="rId2" Type="http://schemas.openxmlformats.org/officeDocument/2006/relationships/hyperlink" Target="mailto:mario.rottaris@golf-wallenried.ch" TargetMode="External"/><Relationship Id="rId16" Type="http://schemas.openxmlformats.org/officeDocument/2006/relationships/hyperlink" Target="mailto:christian.isler@stadt.sg.ch" TargetMode="External"/><Relationship Id="rId20" Type="http://schemas.openxmlformats.org/officeDocument/2006/relationships/hyperlink" Target="mailto:markus.klemm@teleport.ch" TargetMode="External"/><Relationship Id="rId29" Type="http://schemas.openxmlformats.org/officeDocument/2006/relationships/hyperlink" Target="mailto:peter.aisslinger@hispeed.ch" TargetMode="External"/><Relationship Id="rId1" Type="http://schemas.openxmlformats.org/officeDocument/2006/relationships/hyperlink" Target="mailto:andreas.haller@baumschule-haller.ch" TargetMode="External"/><Relationship Id="rId6" Type="http://schemas.openxmlformats.org/officeDocument/2006/relationships/hyperlink" Target="mailto:martin.bircher@movis.ch" TargetMode="External"/><Relationship Id="rId11" Type="http://schemas.openxmlformats.org/officeDocument/2006/relationships/hyperlink" Target="mailto:rokj-ft@bluewin.ch" TargetMode="External"/><Relationship Id="rId24" Type="http://schemas.openxmlformats.org/officeDocument/2006/relationships/hyperlink" Target="mailto:michael.bischof@gmx.net" TargetMode="External"/><Relationship Id="rId32" Type="http://schemas.openxmlformats.org/officeDocument/2006/relationships/hyperlink" Target="mailto:overgo@bluewin.ch" TargetMode="External"/><Relationship Id="rId37" Type="http://schemas.openxmlformats.org/officeDocument/2006/relationships/hyperlink" Target="mailto:nicole@brand-idun.ch" TargetMode="External"/><Relationship Id="rId40" Type="http://schemas.openxmlformats.org/officeDocument/2006/relationships/drawing" Target="../drawings/drawing3.xml"/><Relationship Id="rId5" Type="http://schemas.openxmlformats.org/officeDocument/2006/relationships/hyperlink" Target="mailto:carol.hofer@bluewin.ch" TargetMode="External"/><Relationship Id="rId15" Type="http://schemas.openxmlformats.org/officeDocument/2006/relationships/hyperlink" Target="mailto:andreas.haller@baumschule-haller.ch" TargetMode="External"/><Relationship Id="rId23" Type="http://schemas.openxmlformats.org/officeDocument/2006/relationships/hyperlink" Target="mailto:j.hofmann@gartenbau.ch" TargetMode="External"/><Relationship Id="rId28" Type="http://schemas.openxmlformats.org/officeDocument/2006/relationships/hyperlink" Target="mailto:rokj-sh@bluewin.ch" TargetMode="External"/><Relationship Id="rId36" Type="http://schemas.openxmlformats.org/officeDocument/2006/relationships/hyperlink" Target="mailto:romana.heuberger@publicR.ch" TargetMode="External"/><Relationship Id="rId10" Type="http://schemas.openxmlformats.org/officeDocument/2006/relationships/hyperlink" Target="mailto:Peter.Vonlanthen@dcbank.ch" TargetMode="External"/><Relationship Id="rId19" Type="http://schemas.openxmlformats.org/officeDocument/2006/relationships/hyperlink" Target="https://webmail.hoststar.ch/?_task=mail&amp;_caps=pdf%3D1%2Cflash%3D1%2Ctif%3D1&amp;_uid=632&amp;_mbox=INBOX&amp;_action=show" TargetMode="External"/><Relationship Id="rId31" Type="http://schemas.openxmlformats.org/officeDocument/2006/relationships/hyperlink" Target="mailto:toni.schoenenberger@the-stars.ch" TargetMode="External"/><Relationship Id="rId4" Type="http://schemas.openxmlformats.org/officeDocument/2006/relationships/hyperlink" Target="mailto:overgo@bluewin.ch" TargetMode="External"/><Relationship Id="rId9" Type="http://schemas.openxmlformats.org/officeDocument/2006/relationships/hyperlink" Target="mailto:roli.giger@bluewin.ch" TargetMode="External"/><Relationship Id="rId14" Type="http://schemas.openxmlformats.org/officeDocument/2006/relationships/hyperlink" Target="mailto:rokj-sh@bluewin.ch" TargetMode="External"/><Relationship Id="rId22" Type="http://schemas.openxmlformats.org/officeDocument/2006/relationships/hyperlink" Target="mailto:j.hofmann@gartenbau.ch" TargetMode="External"/><Relationship Id="rId27" Type="http://schemas.openxmlformats.org/officeDocument/2006/relationships/hyperlink" Target="mailto:e.d.willi@bluewin.ch" TargetMode="External"/><Relationship Id="rId30" Type="http://schemas.openxmlformats.org/officeDocument/2006/relationships/hyperlink" Target="mailto:peter.fuhrer@bluemail.ch" TargetMode="External"/><Relationship Id="rId35" Type="http://schemas.openxmlformats.org/officeDocument/2006/relationships/hyperlink" Target="mailto:anita.keller@senevita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="90" zoomScaleNormal="90" workbookViewId="0">
      <selection activeCell="A7" sqref="A7:A9"/>
    </sheetView>
  </sheetViews>
  <sheetFormatPr baseColWidth="10" defaultColWidth="11.5703125" defaultRowHeight="15" x14ac:dyDescent="0.25"/>
  <cols>
    <col min="1" max="1" width="11.7109375" style="6" bestFit="1" customWidth="1"/>
    <col min="2" max="2" width="28" style="6" bestFit="1" customWidth="1"/>
    <col min="3" max="3" width="23" style="6" hidden="1" customWidth="1"/>
    <col min="4" max="4" width="14.7109375" style="10" customWidth="1"/>
    <col min="5" max="6" width="12.7109375" style="11" customWidth="1"/>
    <col min="7" max="7" width="22.7109375" style="12" bestFit="1" customWidth="1"/>
    <col min="8" max="8" width="8.140625" style="6" bestFit="1" customWidth="1"/>
    <col min="9" max="9" width="7.28515625" style="6" bestFit="1" customWidth="1"/>
    <col min="10" max="10" width="7.7109375" style="6" bestFit="1" customWidth="1"/>
    <col min="11" max="11" width="8.140625" style="6" bestFit="1" customWidth="1"/>
    <col min="12" max="12" width="7.7109375" style="6" bestFit="1" customWidth="1"/>
    <col min="13" max="14" width="8.140625" style="6" bestFit="1" customWidth="1"/>
    <col min="15" max="15" width="7.7109375" style="6" bestFit="1" customWidth="1"/>
    <col min="16" max="16" width="7.28515625" style="6" customWidth="1"/>
    <col min="17" max="17" width="7.7109375" style="6" bestFit="1" customWidth="1"/>
    <col min="18" max="16384" width="11.5703125" style="6"/>
  </cols>
  <sheetData>
    <row r="1" spans="1:17" ht="19.5" x14ac:dyDescent="0.3">
      <c r="A1" s="150" t="s">
        <v>135</v>
      </c>
      <c r="B1" s="151"/>
      <c r="C1" s="151"/>
      <c r="D1" s="151"/>
      <c r="E1" s="151"/>
      <c r="F1" s="151"/>
      <c r="G1" s="151"/>
      <c r="H1" s="151"/>
    </row>
    <row r="2" spans="1:17" ht="5.45" customHeight="1" x14ac:dyDescent="0.3">
      <c r="A2" s="133"/>
      <c r="B2" s="130"/>
      <c r="C2" s="130"/>
      <c r="D2" s="130"/>
      <c r="E2" s="130"/>
      <c r="F2" s="130"/>
      <c r="G2" s="130"/>
      <c r="H2" s="130"/>
    </row>
    <row r="3" spans="1:17" x14ac:dyDescent="0.25">
      <c r="A3" s="56" t="s">
        <v>136</v>
      </c>
      <c r="B3" s="9"/>
      <c r="C3" s="9"/>
      <c r="H3" s="9"/>
    </row>
    <row r="4" spans="1:17" ht="4.9000000000000004" customHeight="1" x14ac:dyDescent="0.25">
      <c r="A4" s="9"/>
      <c r="B4" s="9"/>
      <c r="C4" s="9"/>
      <c r="H4" s="9"/>
    </row>
    <row r="5" spans="1:17" x14ac:dyDescent="0.25">
      <c r="A5" s="152" t="s">
        <v>26</v>
      </c>
      <c r="B5" s="154" t="s">
        <v>23</v>
      </c>
      <c r="C5" s="131"/>
      <c r="D5" s="155" t="s">
        <v>1</v>
      </c>
      <c r="E5" s="156" t="s">
        <v>0</v>
      </c>
      <c r="F5" s="156" t="s">
        <v>2</v>
      </c>
      <c r="G5" s="157" t="s">
        <v>3</v>
      </c>
      <c r="H5" s="158" t="s">
        <v>59</v>
      </c>
      <c r="I5" s="158"/>
      <c r="J5" s="158"/>
      <c r="K5" s="158"/>
      <c r="L5" s="158"/>
      <c r="M5" s="158"/>
      <c r="N5" s="158"/>
      <c r="O5" s="158"/>
      <c r="P5" s="158"/>
      <c r="Q5" s="158"/>
    </row>
    <row r="6" spans="1:17" ht="78" customHeight="1" x14ac:dyDescent="0.25">
      <c r="A6" s="153" t="s">
        <v>26</v>
      </c>
      <c r="B6" s="154"/>
      <c r="C6" s="131" t="s">
        <v>28</v>
      </c>
      <c r="D6" s="155"/>
      <c r="E6" s="156"/>
      <c r="F6" s="156"/>
      <c r="G6" s="157"/>
      <c r="H6" s="14" t="s">
        <v>4</v>
      </c>
      <c r="I6" s="14" t="s">
        <v>5</v>
      </c>
      <c r="J6" s="14" t="s">
        <v>6</v>
      </c>
      <c r="K6" s="14" t="s">
        <v>7</v>
      </c>
      <c r="L6" s="14" t="s">
        <v>8</v>
      </c>
      <c r="M6" s="14" t="s">
        <v>9</v>
      </c>
      <c r="N6" s="14" t="s">
        <v>10</v>
      </c>
      <c r="O6" s="14" t="s">
        <v>11</v>
      </c>
      <c r="P6" s="14" t="s">
        <v>12</v>
      </c>
      <c r="Q6" s="14" t="s">
        <v>13</v>
      </c>
    </row>
    <row r="7" spans="1:17" s="83" customFormat="1" ht="18" customHeight="1" x14ac:dyDescent="0.25">
      <c r="A7" s="147">
        <v>1980</v>
      </c>
      <c r="B7" s="79" t="s">
        <v>20</v>
      </c>
      <c r="C7" s="80" t="s">
        <v>27</v>
      </c>
      <c r="D7" s="81">
        <v>40922</v>
      </c>
      <c r="E7" s="82"/>
      <c r="F7" s="82"/>
      <c r="G7" s="76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s="83" customFormat="1" ht="18" customHeight="1" x14ac:dyDescent="0.25">
      <c r="A8" s="147"/>
      <c r="B8" s="94" t="s">
        <v>99</v>
      </c>
      <c r="C8" s="80"/>
      <c r="D8" s="81" t="s">
        <v>50</v>
      </c>
      <c r="E8" s="82"/>
      <c r="F8" s="82"/>
      <c r="G8" s="76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s="83" customFormat="1" ht="18" customHeight="1" x14ac:dyDescent="0.25">
      <c r="A9" s="148"/>
      <c r="B9" s="79" t="s">
        <v>57</v>
      </c>
      <c r="C9" s="80"/>
      <c r="D9" s="81" t="s">
        <v>50</v>
      </c>
      <c r="E9" s="132"/>
      <c r="F9" s="132"/>
      <c r="G9" s="76"/>
      <c r="H9" s="132"/>
      <c r="I9" s="132"/>
      <c r="J9" s="132"/>
      <c r="K9" s="132"/>
      <c r="L9" s="132"/>
      <c r="M9" s="132"/>
      <c r="N9" s="132"/>
      <c r="O9" s="132"/>
      <c r="P9" s="132"/>
      <c r="Q9" s="132"/>
    </row>
    <row r="10" spans="1:17" s="77" customFormat="1" ht="18" customHeight="1" x14ac:dyDescent="0.25">
      <c r="A10" s="124"/>
      <c r="B10" s="84" t="s">
        <v>37</v>
      </c>
      <c r="C10" s="85"/>
      <c r="D10" s="86"/>
      <c r="E10" s="87">
        <f>SUM(E7:E9)</f>
        <v>0</v>
      </c>
      <c r="F10" s="87">
        <f>SUM(F7:F9)</f>
        <v>0</v>
      </c>
      <c r="G10" s="88">
        <f>SUM(G7:G9)</f>
        <v>0</v>
      </c>
      <c r="H10" s="87">
        <f>SUM(H7:H9)</f>
        <v>0</v>
      </c>
      <c r="I10" s="87">
        <f t="shared" ref="I10:Q10" si="0">SUM(I7:I9)</f>
        <v>0</v>
      </c>
      <c r="J10" s="87">
        <f t="shared" si="0"/>
        <v>0</v>
      </c>
      <c r="K10" s="87">
        <f t="shared" si="0"/>
        <v>0</v>
      </c>
      <c r="L10" s="87">
        <f t="shared" si="0"/>
        <v>0</v>
      </c>
      <c r="M10" s="87">
        <f t="shared" si="0"/>
        <v>0</v>
      </c>
      <c r="N10" s="87">
        <f t="shared" si="0"/>
        <v>0</v>
      </c>
      <c r="O10" s="87">
        <f t="shared" si="0"/>
        <v>0</v>
      </c>
      <c r="P10" s="87">
        <f t="shared" si="0"/>
        <v>0</v>
      </c>
      <c r="Q10" s="87">
        <f t="shared" si="0"/>
        <v>0</v>
      </c>
    </row>
    <row r="11" spans="1:17" s="90" customFormat="1" ht="7.9" customHeight="1" x14ac:dyDescent="0.25">
      <c r="A11" s="78"/>
      <c r="B11" s="89"/>
      <c r="D11" s="91"/>
      <c r="E11" s="92"/>
      <c r="F11" s="92"/>
      <c r="G11" s="93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s="83" customFormat="1" ht="17.45" customHeight="1" x14ac:dyDescent="0.25">
      <c r="A12" s="149">
        <v>1990</v>
      </c>
      <c r="B12" s="135" t="s">
        <v>25</v>
      </c>
      <c r="C12" s="135" t="s">
        <v>30</v>
      </c>
      <c r="D12" s="136">
        <v>42143</v>
      </c>
      <c r="E12" s="137">
        <v>146</v>
      </c>
      <c r="F12" s="137">
        <v>106</v>
      </c>
      <c r="G12" s="138">
        <v>52522</v>
      </c>
      <c r="H12" s="139">
        <v>23</v>
      </c>
      <c r="I12" s="139">
        <v>5</v>
      </c>
      <c r="J12" s="139">
        <v>7</v>
      </c>
      <c r="K12" s="139">
        <v>0</v>
      </c>
      <c r="L12" s="139">
        <v>28</v>
      </c>
      <c r="M12" s="139">
        <v>33</v>
      </c>
      <c r="N12" s="139">
        <v>4</v>
      </c>
      <c r="O12" s="139">
        <v>4</v>
      </c>
      <c r="P12" s="139">
        <v>0</v>
      </c>
      <c r="Q12" s="139">
        <v>2</v>
      </c>
    </row>
    <row r="13" spans="1:17" s="83" customFormat="1" ht="16.149999999999999" customHeight="1" x14ac:dyDescent="0.25">
      <c r="A13" s="149"/>
      <c r="B13" s="94" t="s">
        <v>56</v>
      </c>
      <c r="C13" s="95"/>
      <c r="D13" s="81" t="s">
        <v>50</v>
      </c>
      <c r="E13" s="96"/>
      <c r="F13" s="96"/>
      <c r="G13" s="97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7" s="83" customFormat="1" ht="17.45" customHeight="1" x14ac:dyDescent="0.25">
      <c r="A14" s="149"/>
      <c r="B14" s="98" t="s">
        <v>80</v>
      </c>
      <c r="C14" s="95"/>
      <c r="D14" s="81">
        <v>43070</v>
      </c>
      <c r="E14" s="96"/>
      <c r="F14" s="96"/>
      <c r="G14" s="97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s="77" customFormat="1" ht="18" customHeight="1" x14ac:dyDescent="0.25">
      <c r="A15" s="99"/>
      <c r="B15" s="84" t="s">
        <v>52</v>
      </c>
      <c r="C15" s="85"/>
      <c r="D15" s="86"/>
      <c r="E15" s="87">
        <f>SUM(E12)</f>
        <v>146</v>
      </c>
      <c r="F15" s="87">
        <f>SUM(F12)</f>
        <v>106</v>
      </c>
      <c r="G15" s="88">
        <f>SUM(G12:G13)</f>
        <v>52522</v>
      </c>
      <c r="H15" s="87">
        <f>SUM(H12:H14)</f>
        <v>23</v>
      </c>
      <c r="I15" s="87">
        <f t="shared" ref="I15:Q15" si="1">SUM(I12:I14)</f>
        <v>5</v>
      </c>
      <c r="J15" s="87">
        <f t="shared" si="1"/>
        <v>7</v>
      </c>
      <c r="K15" s="87">
        <f t="shared" si="1"/>
        <v>0</v>
      </c>
      <c r="L15" s="87">
        <f t="shared" si="1"/>
        <v>28</v>
      </c>
      <c r="M15" s="87">
        <f t="shared" si="1"/>
        <v>33</v>
      </c>
      <c r="N15" s="87">
        <f t="shared" si="1"/>
        <v>4</v>
      </c>
      <c r="O15" s="87">
        <f t="shared" si="1"/>
        <v>4</v>
      </c>
      <c r="P15" s="87">
        <f t="shared" si="1"/>
        <v>0</v>
      </c>
      <c r="Q15" s="87">
        <f t="shared" si="1"/>
        <v>2</v>
      </c>
    </row>
    <row r="16" spans="1:17" s="90" customFormat="1" ht="7.15" customHeight="1" x14ac:dyDescent="0.25">
      <c r="A16" s="78"/>
      <c r="B16" s="89"/>
      <c r="D16" s="91"/>
      <c r="E16" s="92"/>
      <c r="F16" s="92"/>
      <c r="G16" s="93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1:17" s="83" customFormat="1" ht="18" customHeight="1" x14ac:dyDescent="0.25">
      <c r="A17" s="147">
        <v>2000</v>
      </c>
      <c r="B17" s="79" t="s">
        <v>54</v>
      </c>
      <c r="C17" s="80" t="s">
        <v>31</v>
      </c>
      <c r="D17" s="100">
        <v>40484</v>
      </c>
      <c r="E17" s="101"/>
      <c r="F17" s="101"/>
      <c r="G17" s="102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s="83" customFormat="1" ht="18" customHeight="1" x14ac:dyDescent="0.25">
      <c r="A18" s="147"/>
      <c r="B18" s="79" t="s">
        <v>22</v>
      </c>
      <c r="C18" s="80" t="s">
        <v>29</v>
      </c>
      <c r="D18" s="81">
        <v>40575</v>
      </c>
      <c r="E18" s="132"/>
      <c r="F18" s="132"/>
      <c r="G18" s="104"/>
      <c r="H18" s="132"/>
      <c r="I18" s="132"/>
      <c r="J18" s="132"/>
      <c r="K18" s="132"/>
      <c r="L18" s="132"/>
      <c r="M18" s="132"/>
      <c r="N18" s="132"/>
      <c r="O18" s="132"/>
      <c r="P18" s="132"/>
      <c r="Q18" s="132"/>
    </row>
    <row r="19" spans="1:17" s="83" customFormat="1" ht="18" customHeight="1" x14ac:dyDescent="0.25">
      <c r="A19" s="147"/>
      <c r="B19" s="79" t="s">
        <v>15</v>
      </c>
      <c r="C19" s="79" t="s">
        <v>32</v>
      </c>
      <c r="D19" s="105">
        <v>41436</v>
      </c>
      <c r="E19" s="106"/>
      <c r="F19" s="106"/>
      <c r="G19" s="104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7" s="83" customFormat="1" ht="18" customHeight="1" x14ac:dyDescent="0.25">
      <c r="A20" s="147"/>
      <c r="B20" s="107" t="s">
        <v>75</v>
      </c>
      <c r="C20" s="79"/>
      <c r="D20" s="108" t="s">
        <v>50</v>
      </c>
      <c r="E20" s="106"/>
      <c r="F20" s="106"/>
      <c r="G20" s="104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7" s="83" customFormat="1" ht="18" customHeight="1" x14ac:dyDescent="0.25">
      <c r="A21" s="147"/>
      <c r="B21" s="79" t="s">
        <v>24</v>
      </c>
      <c r="C21" s="109" t="s">
        <v>36</v>
      </c>
      <c r="D21" s="81">
        <v>42401</v>
      </c>
      <c r="E21" s="96"/>
      <c r="F21" s="96"/>
      <c r="G21" s="104"/>
      <c r="H21" s="96"/>
      <c r="I21" s="110"/>
      <c r="J21" s="110"/>
      <c r="K21" s="110"/>
      <c r="L21" s="110"/>
      <c r="M21" s="96"/>
      <c r="N21" s="110"/>
      <c r="O21" s="110"/>
      <c r="P21" s="110"/>
      <c r="Q21" s="96"/>
    </row>
    <row r="22" spans="1:17" s="83" customFormat="1" ht="18" customHeight="1" x14ac:dyDescent="0.25">
      <c r="A22" s="147"/>
      <c r="B22" s="79" t="s">
        <v>16</v>
      </c>
      <c r="C22" s="79" t="s">
        <v>33</v>
      </c>
      <c r="D22" s="105">
        <v>40616</v>
      </c>
      <c r="E22" s="82"/>
      <c r="F22" s="82"/>
      <c r="G22" s="104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s="83" customFormat="1" ht="18" customHeight="1" x14ac:dyDescent="0.25">
      <c r="A23" s="147"/>
      <c r="B23" s="79" t="s">
        <v>55</v>
      </c>
      <c r="C23" s="79" t="s">
        <v>34</v>
      </c>
      <c r="D23" s="105">
        <v>40254</v>
      </c>
      <c r="E23" s="96"/>
      <c r="F23" s="96"/>
      <c r="G23" s="104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s="83" customFormat="1" ht="18" customHeight="1" x14ac:dyDescent="0.25">
      <c r="A24" s="147"/>
      <c r="B24" s="79" t="s">
        <v>51</v>
      </c>
      <c r="C24" s="79"/>
      <c r="D24" s="105" t="s">
        <v>50</v>
      </c>
      <c r="E24" s="82"/>
      <c r="F24" s="82"/>
      <c r="G24" s="104"/>
      <c r="H24" s="82"/>
      <c r="I24" s="82"/>
      <c r="J24" s="82"/>
      <c r="K24" s="82"/>
      <c r="L24" s="82"/>
      <c r="M24" s="82"/>
      <c r="N24" s="82"/>
      <c r="O24" s="82"/>
      <c r="P24" s="82"/>
      <c r="Q24" s="82"/>
    </row>
    <row r="25" spans="1:17" s="83" customFormat="1" ht="18" customHeight="1" x14ac:dyDescent="0.25">
      <c r="A25" s="147"/>
      <c r="B25" s="79" t="s">
        <v>49</v>
      </c>
      <c r="C25" s="79"/>
      <c r="D25" s="105">
        <v>42780</v>
      </c>
      <c r="E25" s="82"/>
      <c r="F25" s="82"/>
      <c r="G25" s="104"/>
      <c r="H25" s="82"/>
      <c r="I25" s="82"/>
      <c r="J25" s="82"/>
      <c r="K25" s="82"/>
      <c r="L25" s="82"/>
      <c r="M25" s="82"/>
      <c r="N25" s="82"/>
      <c r="O25" s="82"/>
      <c r="P25" s="82"/>
      <c r="Q25" s="82"/>
    </row>
    <row r="26" spans="1:17" s="83" customFormat="1" ht="18" customHeight="1" x14ac:dyDescent="0.25">
      <c r="A26" s="147"/>
      <c r="B26" s="79" t="s">
        <v>18</v>
      </c>
      <c r="C26" s="111" t="s">
        <v>46</v>
      </c>
      <c r="D26" s="81">
        <v>39770</v>
      </c>
      <c r="E26" s="96"/>
      <c r="F26" s="82"/>
      <c r="G26" s="104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17" s="83" customFormat="1" ht="18" customHeight="1" x14ac:dyDescent="0.25">
      <c r="A27" s="147"/>
      <c r="B27" s="79" t="s">
        <v>19</v>
      </c>
      <c r="C27" s="80" t="s">
        <v>35</v>
      </c>
      <c r="D27" s="81">
        <v>40179</v>
      </c>
      <c r="E27" s="82"/>
      <c r="F27" s="82"/>
      <c r="G27" s="76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17" s="83" customFormat="1" ht="18" customHeight="1" x14ac:dyDescent="0.25">
      <c r="A28" s="147"/>
      <c r="B28" s="79" t="s">
        <v>21</v>
      </c>
      <c r="C28" s="112" t="s">
        <v>39</v>
      </c>
      <c r="D28" s="81">
        <v>40589</v>
      </c>
      <c r="E28" s="113"/>
      <c r="F28" s="114"/>
      <c r="G28" s="115"/>
      <c r="H28" s="114"/>
      <c r="I28" s="116"/>
      <c r="J28" s="116"/>
      <c r="K28" s="116"/>
      <c r="L28" s="116"/>
      <c r="M28" s="116"/>
      <c r="N28" s="116"/>
      <c r="O28" s="116"/>
      <c r="P28" s="116"/>
      <c r="Q28" s="116"/>
    </row>
    <row r="29" spans="1:17" s="77" customFormat="1" ht="18" customHeight="1" x14ac:dyDescent="0.25">
      <c r="A29" s="99"/>
      <c r="B29" s="84" t="s">
        <v>53</v>
      </c>
      <c r="C29" s="85"/>
      <c r="D29" s="86"/>
      <c r="E29" s="87">
        <f>SUM(E17:E28)</f>
        <v>0</v>
      </c>
      <c r="F29" s="87">
        <f t="shared" ref="F29:Q29" si="2">SUM(F17:F28)</f>
        <v>0</v>
      </c>
      <c r="G29" s="88">
        <f>SUM(G17:G28)</f>
        <v>0</v>
      </c>
      <c r="H29" s="87">
        <f>SUM(H17:H28)</f>
        <v>0</v>
      </c>
      <c r="I29" s="87">
        <f t="shared" si="2"/>
        <v>0</v>
      </c>
      <c r="J29" s="87">
        <f t="shared" si="2"/>
        <v>0</v>
      </c>
      <c r="K29" s="87">
        <f t="shared" si="2"/>
        <v>0</v>
      </c>
      <c r="L29" s="87">
        <f t="shared" si="2"/>
        <v>0</v>
      </c>
      <c r="M29" s="87">
        <f t="shared" si="2"/>
        <v>0</v>
      </c>
      <c r="N29" s="87">
        <f t="shared" si="2"/>
        <v>0</v>
      </c>
      <c r="O29" s="87">
        <f t="shared" si="2"/>
        <v>0</v>
      </c>
      <c r="P29" s="87">
        <f t="shared" si="2"/>
        <v>0</v>
      </c>
      <c r="Q29" s="87">
        <f t="shared" si="2"/>
        <v>0</v>
      </c>
    </row>
    <row r="30" spans="1:17" s="83" customFormat="1" ht="9" customHeight="1" x14ac:dyDescent="0.25">
      <c r="A30" s="72"/>
      <c r="B30" s="117"/>
      <c r="C30" s="89"/>
      <c r="D30" s="91"/>
      <c r="E30" s="118"/>
      <c r="F30" s="118"/>
      <c r="G30" s="119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s="77" customFormat="1" ht="18" customHeight="1" x14ac:dyDescent="0.25">
      <c r="A31" s="83"/>
      <c r="B31" s="85" t="s">
        <v>38</v>
      </c>
      <c r="C31" s="85"/>
      <c r="D31" s="86">
        <v>43100</v>
      </c>
      <c r="E31" s="87">
        <f>E10+E15+E29</f>
        <v>146</v>
      </c>
      <c r="F31" s="87">
        <f t="shared" ref="F31:Q31" si="3">F10+F15+F29</f>
        <v>106</v>
      </c>
      <c r="G31" s="88">
        <f t="shared" si="3"/>
        <v>52522</v>
      </c>
      <c r="H31" s="87">
        <f>H10+H15+H29</f>
        <v>23</v>
      </c>
      <c r="I31" s="87">
        <f t="shared" si="3"/>
        <v>5</v>
      </c>
      <c r="J31" s="87">
        <f t="shared" si="3"/>
        <v>7</v>
      </c>
      <c r="K31" s="87">
        <f t="shared" si="3"/>
        <v>0</v>
      </c>
      <c r="L31" s="87">
        <f t="shared" si="3"/>
        <v>28</v>
      </c>
      <c r="M31" s="87">
        <f t="shared" si="3"/>
        <v>33</v>
      </c>
      <c r="N31" s="87">
        <f t="shared" si="3"/>
        <v>4</v>
      </c>
      <c r="O31" s="87">
        <f t="shared" si="3"/>
        <v>4</v>
      </c>
      <c r="P31" s="87">
        <f t="shared" si="3"/>
        <v>0</v>
      </c>
      <c r="Q31" s="87">
        <f t="shared" si="3"/>
        <v>2</v>
      </c>
    </row>
    <row r="32" spans="1:17" s="77" customFormat="1" ht="18" customHeight="1" x14ac:dyDescent="0.25">
      <c r="A32" s="72"/>
      <c r="B32" s="72"/>
      <c r="C32" s="72"/>
      <c r="D32" s="73"/>
      <c r="E32" s="74"/>
      <c r="F32" s="75">
        <f>F31/E31</f>
        <v>0.72602739726027399</v>
      </c>
      <c r="G32" s="76" t="s">
        <v>48</v>
      </c>
      <c r="H32" s="75">
        <f>H31/$F$31</f>
        <v>0.21698113207547171</v>
      </c>
      <c r="I32" s="75">
        <f t="shared" ref="I32:Q32" si="4">I31/$F$31</f>
        <v>4.716981132075472E-2</v>
      </c>
      <c r="J32" s="75">
        <f t="shared" si="4"/>
        <v>6.6037735849056603E-2</v>
      </c>
      <c r="K32" s="75">
        <f t="shared" si="4"/>
        <v>0</v>
      </c>
      <c r="L32" s="75">
        <f t="shared" si="4"/>
        <v>0.26415094339622641</v>
      </c>
      <c r="M32" s="75">
        <f t="shared" si="4"/>
        <v>0.31132075471698112</v>
      </c>
      <c r="N32" s="75">
        <f t="shared" si="4"/>
        <v>3.7735849056603772E-2</v>
      </c>
      <c r="O32" s="75">
        <f t="shared" si="4"/>
        <v>3.7735849056603772E-2</v>
      </c>
      <c r="P32" s="75">
        <f t="shared" si="4"/>
        <v>0</v>
      </c>
      <c r="Q32" s="75">
        <f t="shared" si="4"/>
        <v>1.8867924528301886E-2</v>
      </c>
    </row>
    <row r="33" spans="1:17" s="83" customFormat="1" ht="17.45" customHeight="1" x14ac:dyDescent="0.25">
      <c r="B33" s="121" t="s">
        <v>134</v>
      </c>
      <c r="C33" s="80"/>
      <c r="D33" s="81"/>
      <c r="E33" s="122">
        <f>(1-E35/E31)</f>
        <v>-41.589041095890408</v>
      </c>
      <c r="F33" s="122">
        <f>(1-F35/F31)</f>
        <v>-47.70754716981132</v>
      </c>
      <c r="G33" s="75">
        <f>(1-G35/G31)</f>
        <v>-57.706800388408674</v>
      </c>
      <c r="H33" s="75">
        <f t="shared" ref="H33:Q33" si="5">(1-H35/H31)</f>
        <v>-41.565217391304351</v>
      </c>
      <c r="I33" s="75">
        <f t="shared" si="5"/>
        <v>-75.8</v>
      </c>
      <c r="J33" s="75">
        <f t="shared" si="5"/>
        <v>-59.714285714285715</v>
      </c>
      <c r="K33" s="75" t="e">
        <f t="shared" si="5"/>
        <v>#DIV/0!</v>
      </c>
      <c r="L33" s="75">
        <f t="shared" si="5"/>
        <v>-25.857142857142858</v>
      </c>
      <c r="M33" s="75">
        <f t="shared" si="5"/>
        <v>-48.212121212121211</v>
      </c>
      <c r="N33" s="75">
        <f t="shared" si="5"/>
        <v>-49.25</v>
      </c>
      <c r="O33" s="75">
        <f t="shared" si="5"/>
        <v>-43.75</v>
      </c>
      <c r="P33" s="75" t="e">
        <f t="shared" si="5"/>
        <v>#DIV/0!</v>
      </c>
      <c r="Q33" s="75">
        <f t="shared" si="5"/>
        <v>-95.5</v>
      </c>
    </row>
    <row r="34" spans="1:17" s="83" customFormat="1" ht="9" customHeight="1" x14ac:dyDescent="0.25">
      <c r="D34" s="123"/>
      <c r="E34" s="120"/>
      <c r="F34" s="120"/>
      <c r="G34" s="119"/>
    </row>
    <row r="35" spans="1:17" s="77" customFormat="1" ht="18" customHeight="1" x14ac:dyDescent="0.25">
      <c r="A35" s="83"/>
      <c r="B35" s="85" t="s">
        <v>38</v>
      </c>
      <c r="C35" s="85"/>
      <c r="D35" s="86">
        <v>43100</v>
      </c>
      <c r="E35" s="87">
        <v>6218</v>
      </c>
      <c r="F35" s="87">
        <v>5163</v>
      </c>
      <c r="G35" s="88">
        <v>3083398.5700000003</v>
      </c>
      <c r="H35" s="87">
        <v>979</v>
      </c>
      <c r="I35" s="87">
        <v>384</v>
      </c>
      <c r="J35" s="87">
        <v>425</v>
      </c>
      <c r="K35" s="87">
        <v>158</v>
      </c>
      <c r="L35" s="87">
        <v>752</v>
      </c>
      <c r="M35" s="87">
        <v>1624</v>
      </c>
      <c r="N35" s="87">
        <v>201</v>
      </c>
      <c r="O35" s="87">
        <v>179</v>
      </c>
      <c r="P35" s="87">
        <v>272</v>
      </c>
      <c r="Q35" s="87">
        <v>193</v>
      </c>
    </row>
    <row r="36" spans="1:17" s="77" customFormat="1" ht="18" customHeight="1" x14ac:dyDescent="0.25">
      <c r="A36" s="72"/>
      <c r="B36" s="72"/>
      <c r="C36" s="72"/>
      <c r="D36" s="73"/>
      <c r="E36" s="74"/>
      <c r="F36" s="75">
        <v>0.83033129623673207</v>
      </c>
      <c r="G36" s="76" t="s">
        <v>48</v>
      </c>
      <c r="H36" s="75">
        <v>0.18961843889211699</v>
      </c>
      <c r="I36" s="75">
        <v>7.4375363160952931E-2</v>
      </c>
      <c r="J36" s="75">
        <v>8.231648266511718E-2</v>
      </c>
      <c r="K36" s="75">
        <v>3.0602362967267094E-2</v>
      </c>
      <c r="L36" s="75">
        <v>0.14565175285686616</v>
      </c>
      <c r="M36" s="75">
        <v>0.3145458067015301</v>
      </c>
      <c r="N36" s="75">
        <v>3.8930854154561302E-2</v>
      </c>
      <c r="O36" s="75">
        <v>3.466976564013171E-2</v>
      </c>
      <c r="P36" s="75">
        <v>5.2682548905674996E-2</v>
      </c>
      <c r="Q36" s="75">
        <v>3.7381367422041449E-2</v>
      </c>
    </row>
    <row r="37" spans="1:17" s="83" customFormat="1" ht="17.45" customHeight="1" x14ac:dyDescent="0.25">
      <c r="B37" s="121" t="s">
        <v>94</v>
      </c>
      <c r="C37" s="80"/>
      <c r="D37" s="81"/>
      <c r="E37" s="122">
        <v>0.22434866516564811</v>
      </c>
      <c r="F37" s="122">
        <v>0.21073019562270001</v>
      </c>
      <c r="G37" s="75">
        <v>0.1903253039388938</v>
      </c>
      <c r="H37" s="75">
        <v>0.25944841675178754</v>
      </c>
      <c r="I37" s="75">
        <v>0.20052083333333337</v>
      </c>
      <c r="J37" s="75">
        <v>0.17882352941176471</v>
      </c>
      <c r="K37" s="75">
        <v>3.1645569620253111E-2</v>
      </c>
      <c r="L37" s="75">
        <v>0.2061170212765957</v>
      </c>
      <c r="M37" s="75">
        <v>0.23768472906403937</v>
      </c>
      <c r="N37" s="75">
        <v>0.19402985074626866</v>
      </c>
      <c r="O37" s="75">
        <v>0.1061452513966481</v>
      </c>
      <c r="P37" s="75">
        <v>0.17647058823529416</v>
      </c>
      <c r="Q37" s="75">
        <v>0.12435233160621761</v>
      </c>
    </row>
    <row r="38" spans="1:17" s="83" customFormat="1" ht="9" customHeight="1" x14ac:dyDescent="0.25">
      <c r="D38" s="123"/>
      <c r="E38" s="120"/>
      <c r="F38" s="120"/>
      <c r="G38" s="119"/>
    </row>
    <row r="39" spans="1:17" s="77" customFormat="1" ht="18" customHeight="1" x14ac:dyDescent="0.25">
      <c r="A39" s="83"/>
      <c r="B39" s="85" t="s">
        <v>38</v>
      </c>
      <c r="C39" s="85"/>
      <c r="D39" s="86">
        <v>42735</v>
      </c>
      <c r="E39" s="87">
        <v>4823</v>
      </c>
      <c r="F39" s="87">
        <v>4075</v>
      </c>
      <c r="G39" s="88">
        <v>2496549.7999999998</v>
      </c>
      <c r="H39" s="87">
        <v>725</v>
      </c>
      <c r="I39" s="87">
        <v>307</v>
      </c>
      <c r="J39" s="87">
        <v>349</v>
      </c>
      <c r="K39" s="87">
        <v>153</v>
      </c>
      <c r="L39" s="87">
        <v>597</v>
      </c>
      <c r="M39" s="87">
        <v>1238</v>
      </c>
      <c r="N39" s="87">
        <v>162</v>
      </c>
      <c r="O39" s="87">
        <v>160</v>
      </c>
      <c r="P39" s="87">
        <v>224</v>
      </c>
      <c r="Q39" s="87">
        <v>169</v>
      </c>
    </row>
    <row r="40" spans="1:17" s="77" customFormat="1" ht="18" customHeight="1" x14ac:dyDescent="0.25">
      <c r="A40" s="72"/>
      <c r="B40" s="72"/>
      <c r="C40" s="72"/>
      <c r="D40" s="73"/>
      <c r="E40" s="74"/>
      <c r="F40" s="75">
        <f>F39/E39</f>
        <v>0.84490980717395814</v>
      </c>
      <c r="G40" s="76" t="s">
        <v>48</v>
      </c>
      <c r="H40" s="75">
        <f>H39/$F$39</f>
        <v>0.17791411042944785</v>
      </c>
      <c r="I40" s="75">
        <f t="shared" ref="I40:Q40" si="6">I39/$F$39</f>
        <v>7.5337423312883442E-2</v>
      </c>
      <c r="J40" s="75">
        <f t="shared" si="6"/>
        <v>8.5644171779141104E-2</v>
      </c>
      <c r="K40" s="75">
        <f t="shared" si="6"/>
        <v>3.7546012269938651E-2</v>
      </c>
      <c r="L40" s="75">
        <f t="shared" si="6"/>
        <v>0.14650306748466257</v>
      </c>
      <c r="M40" s="75">
        <f t="shared" si="6"/>
        <v>0.3038036809815951</v>
      </c>
      <c r="N40" s="75">
        <f t="shared" si="6"/>
        <v>3.9754601226993862E-2</v>
      </c>
      <c r="O40" s="75">
        <f t="shared" si="6"/>
        <v>3.9263803680981597E-2</v>
      </c>
      <c r="P40" s="75">
        <f t="shared" si="6"/>
        <v>5.4969325153374236E-2</v>
      </c>
      <c r="Q40" s="75">
        <f t="shared" si="6"/>
        <v>4.1472392638036808E-2</v>
      </c>
    </row>
    <row r="41" spans="1:17" s="83" customFormat="1" ht="16.149999999999999" customHeight="1" x14ac:dyDescent="0.25">
      <c r="B41" s="80" t="s">
        <v>58</v>
      </c>
      <c r="C41" s="80"/>
      <c r="D41" s="81"/>
      <c r="E41" s="122">
        <f t="shared" ref="E41:Q41" si="7">(1-E43/E39)</f>
        <v>0.23014721127928672</v>
      </c>
      <c r="F41" s="122">
        <f t="shared" si="7"/>
        <v>0.24049079754601232</v>
      </c>
      <c r="G41" s="75">
        <f t="shared" si="7"/>
        <v>0.18695787682665088</v>
      </c>
      <c r="H41" s="75">
        <f t="shared" si="7"/>
        <v>0.25379310344827588</v>
      </c>
      <c r="I41" s="75">
        <f t="shared" si="7"/>
        <v>8.1433224755700362E-2</v>
      </c>
      <c r="J41" s="75">
        <f t="shared" si="7"/>
        <v>0.36103151862464178</v>
      </c>
      <c r="K41" s="75">
        <f t="shared" si="7"/>
        <v>6.5359477124182996E-2</v>
      </c>
      <c r="L41" s="75">
        <f t="shared" si="7"/>
        <v>0.18090452261306533</v>
      </c>
      <c r="M41" s="75">
        <f t="shared" si="7"/>
        <v>0.27625201938610666</v>
      </c>
      <c r="N41" s="75">
        <f t="shared" si="7"/>
        <v>0.21604938271604934</v>
      </c>
      <c r="O41" s="75">
        <f t="shared" si="7"/>
        <v>0.11875000000000002</v>
      </c>
      <c r="P41" s="75">
        <f t="shared" si="7"/>
        <v>0.25</v>
      </c>
      <c r="Q41" s="75">
        <f t="shared" si="7"/>
        <v>0.24852071005917165</v>
      </c>
    </row>
    <row r="42" spans="1:17" s="83" customFormat="1" ht="9.6" customHeight="1" x14ac:dyDescent="0.25">
      <c r="D42" s="123"/>
      <c r="E42" s="120"/>
      <c r="F42" s="120"/>
      <c r="G42" s="119"/>
    </row>
    <row r="43" spans="1:17" s="77" customFormat="1" ht="18" customHeight="1" x14ac:dyDescent="0.25">
      <c r="A43" s="83"/>
      <c r="B43" s="85" t="s">
        <v>38</v>
      </c>
      <c r="C43" s="85"/>
      <c r="D43" s="86">
        <v>42369</v>
      </c>
      <c r="E43" s="87">
        <v>3713</v>
      </c>
      <c r="F43" s="87">
        <v>3095</v>
      </c>
      <c r="G43" s="88">
        <v>2029800.15</v>
      </c>
      <c r="H43" s="87">
        <v>541</v>
      </c>
      <c r="I43" s="87">
        <v>282</v>
      </c>
      <c r="J43" s="87">
        <v>223</v>
      </c>
      <c r="K43" s="87">
        <v>143</v>
      </c>
      <c r="L43" s="87">
        <v>489</v>
      </c>
      <c r="M43" s="87">
        <v>896</v>
      </c>
      <c r="N43" s="87">
        <v>127</v>
      </c>
      <c r="O43" s="87">
        <v>141</v>
      </c>
      <c r="P43" s="87">
        <v>168</v>
      </c>
      <c r="Q43" s="87">
        <v>127</v>
      </c>
    </row>
  </sheetData>
  <mergeCells count="11">
    <mergeCell ref="A7:A9"/>
    <mergeCell ref="A12:A14"/>
    <mergeCell ref="A17:A28"/>
    <mergeCell ref="A1:H1"/>
    <mergeCell ref="A5:A6"/>
    <mergeCell ref="B5:B6"/>
    <mergeCell ref="D5:D6"/>
    <mergeCell ref="E5:E6"/>
    <mergeCell ref="F5:F6"/>
    <mergeCell ref="G5:G6"/>
    <mergeCell ref="H5:Q5"/>
  </mergeCells>
  <hyperlinks>
    <hyperlink ref="C28" r:id="rId1" xr:uid="{00000000-0004-0000-0000-000000000000}"/>
    <hyperlink ref="C26" r:id="rId2" xr:uid="{00000000-0004-0000-00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horizontalDpi="4294967293" vertic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zoomScale="90" zoomScaleNormal="90" workbookViewId="0">
      <selection activeCell="A7" sqref="A7:A9"/>
    </sheetView>
  </sheetViews>
  <sheetFormatPr baseColWidth="10" defaultColWidth="11.5703125" defaultRowHeight="15" x14ac:dyDescent="0.25"/>
  <cols>
    <col min="1" max="1" width="11.7109375" style="6" bestFit="1" customWidth="1"/>
    <col min="2" max="2" width="28" style="6" bestFit="1" customWidth="1"/>
    <col min="3" max="3" width="23" style="6" hidden="1" customWidth="1"/>
    <col min="4" max="4" width="14.7109375" style="10" customWidth="1"/>
    <col min="5" max="6" width="12.7109375" style="11" customWidth="1"/>
    <col min="7" max="7" width="22.7109375" style="12" bestFit="1" customWidth="1"/>
    <col min="8" max="8" width="8.140625" style="6" bestFit="1" customWidth="1"/>
    <col min="9" max="9" width="7.28515625" style="6" bestFit="1" customWidth="1"/>
    <col min="10" max="10" width="7.7109375" style="6" bestFit="1" customWidth="1"/>
    <col min="11" max="11" width="8.140625" style="6" bestFit="1" customWidth="1"/>
    <col min="12" max="12" width="7.7109375" style="6" bestFit="1" customWidth="1"/>
    <col min="13" max="14" width="8.140625" style="6" bestFit="1" customWidth="1"/>
    <col min="15" max="15" width="7.7109375" style="6" bestFit="1" customWidth="1"/>
    <col min="16" max="16" width="7.28515625" style="6" customWidth="1"/>
    <col min="17" max="17" width="7.7109375" style="6" bestFit="1" customWidth="1"/>
    <col min="18" max="16384" width="11.5703125" style="6"/>
  </cols>
  <sheetData>
    <row r="1" spans="1:17" ht="19.5" x14ac:dyDescent="0.3">
      <c r="A1" s="150" t="s">
        <v>64</v>
      </c>
      <c r="B1" s="151"/>
      <c r="C1" s="151"/>
      <c r="D1" s="151"/>
      <c r="E1" s="151"/>
      <c r="F1" s="151"/>
      <c r="G1" s="151"/>
      <c r="H1" s="151"/>
    </row>
    <row r="2" spans="1:17" ht="5.45" customHeight="1" x14ac:dyDescent="0.3">
      <c r="A2" s="50"/>
      <c r="B2" s="51"/>
      <c r="C2" s="51"/>
      <c r="D2" s="51"/>
      <c r="E2" s="51"/>
      <c r="F2" s="51"/>
      <c r="G2" s="51"/>
      <c r="H2" s="51"/>
    </row>
    <row r="3" spans="1:17" x14ac:dyDescent="0.25">
      <c r="A3" s="56" t="s">
        <v>65</v>
      </c>
      <c r="B3" s="9"/>
      <c r="C3" s="9"/>
      <c r="H3" s="9"/>
    </row>
    <row r="4" spans="1:17" ht="4.9000000000000004" customHeight="1" x14ac:dyDescent="0.25">
      <c r="A4" s="9"/>
      <c r="B4" s="9"/>
      <c r="C4" s="9"/>
      <c r="H4" s="9"/>
    </row>
    <row r="5" spans="1:17" x14ac:dyDescent="0.25">
      <c r="A5" s="152" t="s">
        <v>26</v>
      </c>
      <c r="B5" s="154" t="s">
        <v>23</v>
      </c>
      <c r="C5" s="52"/>
      <c r="D5" s="155" t="s">
        <v>1</v>
      </c>
      <c r="E5" s="156" t="s">
        <v>0</v>
      </c>
      <c r="F5" s="156" t="s">
        <v>2</v>
      </c>
      <c r="G5" s="157" t="s">
        <v>3</v>
      </c>
      <c r="H5" s="158" t="s">
        <v>59</v>
      </c>
      <c r="I5" s="158"/>
      <c r="J5" s="158"/>
      <c r="K5" s="158"/>
      <c r="L5" s="158"/>
      <c r="M5" s="158"/>
      <c r="N5" s="158"/>
      <c r="O5" s="158"/>
      <c r="P5" s="158"/>
      <c r="Q5" s="158"/>
    </row>
    <row r="6" spans="1:17" ht="78" customHeight="1" x14ac:dyDescent="0.25">
      <c r="A6" s="153" t="s">
        <v>26</v>
      </c>
      <c r="B6" s="154"/>
      <c r="C6" s="52" t="s">
        <v>28</v>
      </c>
      <c r="D6" s="155"/>
      <c r="E6" s="156"/>
      <c r="F6" s="156"/>
      <c r="G6" s="157"/>
      <c r="H6" s="14" t="s">
        <v>4</v>
      </c>
      <c r="I6" s="14" t="s">
        <v>5</v>
      </c>
      <c r="J6" s="14" t="s">
        <v>6</v>
      </c>
      <c r="K6" s="14" t="s">
        <v>7</v>
      </c>
      <c r="L6" s="14" t="s">
        <v>8</v>
      </c>
      <c r="M6" s="14" t="s">
        <v>9</v>
      </c>
      <c r="N6" s="14" t="s">
        <v>10</v>
      </c>
      <c r="O6" s="14" t="s">
        <v>11</v>
      </c>
      <c r="P6" s="14" t="s">
        <v>12</v>
      </c>
      <c r="Q6" s="14" t="s">
        <v>13</v>
      </c>
    </row>
    <row r="7" spans="1:17" s="83" customFormat="1" ht="18" customHeight="1" x14ac:dyDescent="0.25">
      <c r="A7" s="147">
        <v>1980</v>
      </c>
      <c r="B7" s="79" t="s">
        <v>20</v>
      </c>
      <c r="C7" s="80" t="s">
        <v>27</v>
      </c>
      <c r="D7" s="81">
        <v>40922</v>
      </c>
      <c r="E7" s="82">
        <v>103</v>
      </c>
      <c r="F7" s="82">
        <v>86</v>
      </c>
      <c r="G7" s="76">
        <v>73502.45</v>
      </c>
      <c r="H7" s="82">
        <v>53</v>
      </c>
      <c r="I7" s="82">
        <v>6</v>
      </c>
      <c r="J7" s="82">
        <v>3</v>
      </c>
      <c r="K7" s="82">
        <v>1</v>
      </c>
      <c r="L7" s="82">
        <v>4</v>
      </c>
      <c r="M7" s="82">
        <v>11</v>
      </c>
      <c r="N7" s="82">
        <v>2</v>
      </c>
      <c r="O7" s="82">
        <v>3</v>
      </c>
      <c r="P7" s="82">
        <v>5</v>
      </c>
      <c r="Q7" s="82">
        <v>1</v>
      </c>
    </row>
    <row r="8" spans="1:17" s="83" customFormat="1" ht="18" customHeight="1" x14ac:dyDescent="0.25">
      <c r="A8" s="147"/>
      <c r="B8" s="94" t="s">
        <v>99</v>
      </c>
      <c r="C8" s="80"/>
      <c r="D8" s="81" t="s">
        <v>50</v>
      </c>
      <c r="E8" s="82"/>
      <c r="F8" s="82"/>
      <c r="G8" s="76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s="83" customFormat="1" ht="18" customHeight="1" x14ac:dyDescent="0.25">
      <c r="A9" s="148"/>
      <c r="B9" s="79" t="s">
        <v>57</v>
      </c>
      <c r="C9" s="80"/>
      <c r="D9" s="81" t="s">
        <v>50</v>
      </c>
      <c r="E9" s="128">
        <v>9</v>
      </c>
      <c r="F9" s="128">
        <v>8</v>
      </c>
      <c r="G9" s="76">
        <v>2240.5</v>
      </c>
      <c r="H9" s="128">
        <v>1</v>
      </c>
      <c r="I9" s="128"/>
      <c r="J9" s="128">
        <v>1</v>
      </c>
      <c r="K9" s="128"/>
      <c r="L9" s="128">
        <v>2</v>
      </c>
      <c r="M9" s="128">
        <v>4</v>
      </c>
      <c r="N9" s="128"/>
      <c r="O9" s="128"/>
      <c r="P9" s="128"/>
      <c r="Q9" s="128"/>
    </row>
    <row r="10" spans="1:17" s="77" customFormat="1" ht="18" customHeight="1" x14ac:dyDescent="0.25">
      <c r="A10" s="124"/>
      <c r="B10" s="84" t="s">
        <v>37</v>
      </c>
      <c r="C10" s="85"/>
      <c r="D10" s="86"/>
      <c r="E10" s="87">
        <f>SUM(E7:E9)</f>
        <v>112</v>
      </c>
      <c r="F10" s="87">
        <f>SUM(F7:F9)</f>
        <v>94</v>
      </c>
      <c r="G10" s="88">
        <f>SUM(G7:G9)</f>
        <v>75742.95</v>
      </c>
      <c r="H10" s="87">
        <f>SUM(H7:H9)</f>
        <v>54</v>
      </c>
      <c r="I10" s="87">
        <f t="shared" ref="I10:Q10" si="0">SUM(I7:I9)</f>
        <v>6</v>
      </c>
      <c r="J10" s="87">
        <f t="shared" si="0"/>
        <v>4</v>
      </c>
      <c r="K10" s="87">
        <f t="shared" si="0"/>
        <v>1</v>
      </c>
      <c r="L10" s="87">
        <f t="shared" si="0"/>
        <v>6</v>
      </c>
      <c r="M10" s="87">
        <f t="shared" si="0"/>
        <v>15</v>
      </c>
      <c r="N10" s="87">
        <f t="shared" si="0"/>
        <v>2</v>
      </c>
      <c r="O10" s="87">
        <f t="shared" si="0"/>
        <v>3</v>
      </c>
      <c r="P10" s="87">
        <f t="shared" si="0"/>
        <v>5</v>
      </c>
      <c r="Q10" s="87">
        <f t="shared" si="0"/>
        <v>1</v>
      </c>
    </row>
    <row r="11" spans="1:17" s="90" customFormat="1" ht="7.9" customHeight="1" x14ac:dyDescent="0.25">
      <c r="A11" s="78"/>
      <c r="B11" s="89"/>
      <c r="D11" s="91"/>
      <c r="E11" s="92"/>
      <c r="F11" s="92"/>
      <c r="G11" s="93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s="83" customFormat="1" ht="17.45" customHeight="1" x14ac:dyDescent="0.25">
      <c r="A12" s="149">
        <v>1990</v>
      </c>
      <c r="B12" s="135" t="s">
        <v>25</v>
      </c>
      <c r="C12" s="135" t="s">
        <v>30</v>
      </c>
      <c r="D12" s="136">
        <v>42143</v>
      </c>
      <c r="E12" s="137">
        <v>116</v>
      </c>
      <c r="F12" s="137">
        <v>85</v>
      </c>
      <c r="G12" s="138">
        <v>45140</v>
      </c>
      <c r="H12" s="139">
        <v>17</v>
      </c>
      <c r="I12" s="139">
        <v>4</v>
      </c>
      <c r="J12" s="139">
        <v>7</v>
      </c>
      <c r="K12" s="139">
        <v>0</v>
      </c>
      <c r="L12" s="139">
        <v>21</v>
      </c>
      <c r="M12" s="139">
        <v>26</v>
      </c>
      <c r="N12" s="139">
        <v>4</v>
      </c>
      <c r="O12" s="139">
        <v>4</v>
      </c>
      <c r="P12" s="139">
        <v>0</v>
      </c>
      <c r="Q12" s="139">
        <v>2</v>
      </c>
    </row>
    <row r="13" spans="1:17" s="83" customFormat="1" ht="16.149999999999999" customHeight="1" x14ac:dyDescent="0.25">
      <c r="A13" s="149"/>
      <c r="B13" s="94" t="s">
        <v>56</v>
      </c>
      <c r="C13" s="95"/>
      <c r="D13" s="81" t="s">
        <v>50</v>
      </c>
      <c r="E13" s="96"/>
      <c r="F13" s="96"/>
      <c r="G13" s="97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7" s="83" customFormat="1" ht="17.45" customHeight="1" x14ac:dyDescent="0.25">
      <c r="A14" s="149"/>
      <c r="B14" s="98" t="s">
        <v>80</v>
      </c>
      <c r="C14" s="95"/>
      <c r="D14" s="81">
        <v>43070</v>
      </c>
      <c r="E14" s="96"/>
      <c r="F14" s="96"/>
      <c r="G14" s="97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s="77" customFormat="1" ht="18" customHeight="1" x14ac:dyDescent="0.25">
      <c r="A15" s="99"/>
      <c r="B15" s="84" t="s">
        <v>52</v>
      </c>
      <c r="C15" s="85"/>
      <c r="D15" s="86"/>
      <c r="E15" s="87">
        <f>SUM(E12)</f>
        <v>116</v>
      </c>
      <c r="F15" s="87">
        <f>SUM(F12)</f>
        <v>85</v>
      </c>
      <c r="G15" s="88">
        <f>SUM(G12:G13)</f>
        <v>45140</v>
      </c>
      <c r="H15" s="87">
        <f>SUM(H12:H14)</f>
        <v>17</v>
      </c>
      <c r="I15" s="87">
        <f t="shared" ref="I15:Q15" si="1">SUM(I12:I14)</f>
        <v>4</v>
      </c>
      <c r="J15" s="87">
        <f t="shared" si="1"/>
        <v>7</v>
      </c>
      <c r="K15" s="87">
        <f t="shared" si="1"/>
        <v>0</v>
      </c>
      <c r="L15" s="87">
        <f t="shared" si="1"/>
        <v>21</v>
      </c>
      <c r="M15" s="87">
        <f t="shared" si="1"/>
        <v>26</v>
      </c>
      <c r="N15" s="87">
        <f t="shared" si="1"/>
        <v>4</v>
      </c>
      <c r="O15" s="87">
        <f t="shared" si="1"/>
        <v>4</v>
      </c>
      <c r="P15" s="87">
        <f t="shared" si="1"/>
        <v>0</v>
      </c>
      <c r="Q15" s="87">
        <f t="shared" si="1"/>
        <v>2</v>
      </c>
    </row>
    <row r="16" spans="1:17" s="90" customFormat="1" ht="7.15" customHeight="1" x14ac:dyDescent="0.25">
      <c r="A16" s="78"/>
      <c r="B16" s="89"/>
      <c r="D16" s="91"/>
      <c r="E16" s="92"/>
      <c r="F16" s="92"/>
      <c r="G16" s="93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1:17" s="83" customFormat="1" ht="18" customHeight="1" x14ac:dyDescent="0.25">
      <c r="A17" s="147">
        <v>2000</v>
      </c>
      <c r="B17" s="79" t="s">
        <v>54</v>
      </c>
      <c r="C17" s="80" t="s">
        <v>31</v>
      </c>
      <c r="D17" s="100">
        <v>40484</v>
      </c>
      <c r="E17" s="101">
        <v>1076</v>
      </c>
      <c r="F17" s="101">
        <v>978</v>
      </c>
      <c r="G17" s="102">
        <v>390905</v>
      </c>
      <c r="H17" s="101">
        <v>114</v>
      </c>
      <c r="I17" s="101">
        <v>42</v>
      </c>
      <c r="J17" s="101">
        <v>58</v>
      </c>
      <c r="K17" s="101">
        <v>128</v>
      </c>
      <c r="L17" s="101">
        <v>174</v>
      </c>
      <c r="M17" s="101">
        <v>298</v>
      </c>
      <c r="N17" s="101">
        <v>47</v>
      </c>
      <c r="O17" s="101">
        <v>7</v>
      </c>
      <c r="P17" s="101">
        <v>61</v>
      </c>
      <c r="Q17" s="101">
        <v>49</v>
      </c>
    </row>
    <row r="18" spans="1:17" s="83" customFormat="1" ht="18" customHeight="1" x14ac:dyDescent="0.25">
      <c r="A18" s="147"/>
      <c r="B18" s="79" t="s">
        <v>22</v>
      </c>
      <c r="C18" s="80" t="s">
        <v>29</v>
      </c>
      <c r="D18" s="81">
        <v>40575</v>
      </c>
      <c r="E18" s="103">
        <v>186</v>
      </c>
      <c r="F18" s="103">
        <v>174</v>
      </c>
      <c r="G18" s="104">
        <v>102353</v>
      </c>
      <c r="H18" s="103">
        <v>28</v>
      </c>
      <c r="I18" s="103">
        <v>8</v>
      </c>
      <c r="J18" s="103">
        <v>9</v>
      </c>
      <c r="K18" s="103">
        <v>1</v>
      </c>
      <c r="L18" s="103">
        <v>32</v>
      </c>
      <c r="M18" s="103">
        <v>62</v>
      </c>
      <c r="N18" s="103">
        <v>4</v>
      </c>
      <c r="O18" s="103">
        <v>12</v>
      </c>
      <c r="P18" s="103">
        <v>7</v>
      </c>
      <c r="Q18" s="103">
        <v>11</v>
      </c>
    </row>
    <row r="19" spans="1:17" s="83" customFormat="1" ht="18" customHeight="1" x14ac:dyDescent="0.25">
      <c r="A19" s="147"/>
      <c r="B19" s="79" t="s">
        <v>15</v>
      </c>
      <c r="C19" s="79" t="s">
        <v>32</v>
      </c>
      <c r="D19" s="105">
        <v>41436</v>
      </c>
      <c r="E19" s="106">
        <v>309</v>
      </c>
      <c r="F19" s="106">
        <v>248</v>
      </c>
      <c r="G19" s="104">
        <v>113418</v>
      </c>
      <c r="H19" s="106">
        <v>80</v>
      </c>
      <c r="I19" s="106">
        <v>17</v>
      </c>
      <c r="J19" s="106">
        <v>26</v>
      </c>
      <c r="K19" s="106">
        <v>2</v>
      </c>
      <c r="L19" s="106">
        <v>18</v>
      </c>
      <c r="M19" s="106">
        <v>91</v>
      </c>
      <c r="N19" s="106">
        <v>4</v>
      </c>
      <c r="O19" s="106">
        <v>1</v>
      </c>
      <c r="P19" s="106">
        <v>0</v>
      </c>
      <c r="Q19" s="106">
        <v>9</v>
      </c>
    </row>
    <row r="20" spans="1:17" s="83" customFormat="1" ht="18" customHeight="1" x14ac:dyDescent="0.25">
      <c r="A20" s="147"/>
      <c r="B20" s="107" t="s">
        <v>75</v>
      </c>
      <c r="C20" s="79"/>
      <c r="D20" s="108" t="s">
        <v>50</v>
      </c>
      <c r="E20" s="106"/>
      <c r="F20" s="106"/>
      <c r="G20" s="104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7" s="83" customFormat="1" ht="18" customHeight="1" x14ac:dyDescent="0.25">
      <c r="A21" s="147"/>
      <c r="B21" s="79" t="s">
        <v>24</v>
      </c>
      <c r="C21" s="109" t="s">
        <v>36</v>
      </c>
      <c r="D21" s="81">
        <v>42401</v>
      </c>
      <c r="E21" s="96">
        <v>83</v>
      </c>
      <c r="F21" s="96">
        <v>67</v>
      </c>
      <c r="G21" s="104">
        <v>36864.400000000001</v>
      </c>
      <c r="H21" s="96">
        <v>29</v>
      </c>
      <c r="I21" s="110"/>
      <c r="J21" s="110">
        <v>3</v>
      </c>
      <c r="K21" s="110"/>
      <c r="L21" s="110"/>
      <c r="M21" s="96">
        <v>34</v>
      </c>
      <c r="N21" s="110"/>
      <c r="O21" s="110">
        <v>1</v>
      </c>
      <c r="P21" s="110"/>
      <c r="Q21" s="96"/>
    </row>
    <row r="22" spans="1:17" s="83" customFormat="1" ht="18" customHeight="1" x14ac:dyDescent="0.25">
      <c r="A22" s="147"/>
      <c r="B22" s="79" t="s">
        <v>16</v>
      </c>
      <c r="C22" s="79" t="s">
        <v>33</v>
      </c>
      <c r="D22" s="105">
        <v>40616</v>
      </c>
      <c r="E22" s="82">
        <v>618</v>
      </c>
      <c r="F22" s="82">
        <v>491</v>
      </c>
      <c r="G22" s="104">
        <v>320771.21999999997</v>
      </c>
      <c r="H22" s="82">
        <v>72</v>
      </c>
      <c r="I22" s="82">
        <v>32</v>
      </c>
      <c r="J22" s="82">
        <v>63</v>
      </c>
      <c r="K22" s="82">
        <v>5</v>
      </c>
      <c r="L22" s="82">
        <v>67</v>
      </c>
      <c r="M22" s="82">
        <v>137</v>
      </c>
      <c r="N22" s="82">
        <v>21</v>
      </c>
      <c r="O22" s="82">
        <v>29</v>
      </c>
      <c r="P22" s="82">
        <v>39</v>
      </c>
      <c r="Q22" s="82">
        <v>26</v>
      </c>
    </row>
    <row r="23" spans="1:17" s="83" customFormat="1" ht="18" customHeight="1" x14ac:dyDescent="0.25">
      <c r="A23" s="147"/>
      <c r="B23" s="79" t="s">
        <v>55</v>
      </c>
      <c r="C23" s="79" t="s">
        <v>34</v>
      </c>
      <c r="D23" s="105">
        <v>40254</v>
      </c>
      <c r="E23" s="96">
        <v>590</v>
      </c>
      <c r="F23" s="96">
        <v>452</v>
      </c>
      <c r="G23" s="104">
        <v>312562.2</v>
      </c>
      <c r="H23" s="96">
        <v>138</v>
      </c>
      <c r="I23" s="96">
        <v>5</v>
      </c>
      <c r="J23" s="96">
        <v>71</v>
      </c>
      <c r="K23" s="96">
        <v>0</v>
      </c>
      <c r="L23" s="96">
        <v>22</v>
      </c>
      <c r="M23" s="96">
        <v>201</v>
      </c>
      <c r="N23" s="96">
        <v>0</v>
      </c>
      <c r="O23" s="96">
        <v>3</v>
      </c>
      <c r="P23" s="96">
        <v>12</v>
      </c>
      <c r="Q23" s="96">
        <v>0</v>
      </c>
    </row>
    <row r="24" spans="1:17" s="83" customFormat="1" ht="18" customHeight="1" x14ac:dyDescent="0.25">
      <c r="A24" s="147"/>
      <c r="B24" s="79" t="s">
        <v>51</v>
      </c>
      <c r="C24" s="79"/>
      <c r="D24" s="105" t="s">
        <v>50</v>
      </c>
      <c r="E24" s="82"/>
      <c r="F24" s="82"/>
      <c r="G24" s="104"/>
      <c r="H24" s="82"/>
      <c r="I24" s="82"/>
      <c r="J24" s="82"/>
      <c r="K24" s="82"/>
      <c r="L24" s="82"/>
      <c r="M24" s="82"/>
      <c r="N24" s="82"/>
      <c r="O24" s="82"/>
      <c r="P24" s="82"/>
      <c r="Q24" s="82"/>
    </row>
    <row r="25" spans="1:17" s="83" customFormat="1" ht="18" customHeight="1" x14ac:dyDescent="0.25">
      <c r="A25" s="147"/>
      <c r="B25" s="79" t="s">
        <v>49</v>
      </c>
      <c r="C25" s="79"/>
      <c r="D25" s="105">
        <v>42780</v>
      </c>
      <c r="E25" s="82">
        <v>27</v>
      </c>
      <c r="F25" s="82">
        <v>11</v>
      </c>
      <c r="G25" s="104">
        <v>7563</v>
      </c>
      <c r="H25" s="82">
        <v>1</v>
      </c>
      <c r="I25" s="82"/>
      <c r="J25" s="82">
        <v>2</v>
      </c>
      <c r="K25" s="82">
        <v>2</v>
      </c>
      <c r="L25" s="82">
        <v>3</v>
      </c>
      <c r="M25" s="82">
        <v>1</v>
      </c>
      <c r="N25" s="82"/>
      <c r="O25" s="82"/>
      <c r="P25" s="82">
        <v>3</v>
      </c>
      <c r="Q25" s="82"/>
    </row>
    <row r="26" spans="1:17" s="83" customFormat="1" ht="18" customHeight="1" x14ac:dyDescent="0.25">
      <c r="A26" s="147"/>
      <c r="B26" s="79" t="s">
        <v>18</v>
      </c>
      <c r="C26" s="111" t="s">
        <v>46</v>
      </c>
      <c r="D26" s="81">
        <v>39770</v>
      </c>
      <c r="E26" s="96">
        <v>2156</v>
      </c>
      <c r="F26" s="82">
        <v>1802</v>
      </c>
      <c r="G26" s="104">
        <v>1112107</v>
      </c>
      <c r="H26" s="82">
        <v>322</v>
      </c>
      <c r="I26" s="82">
        <v>205</v>
      </c>
      <c r="J26" s="82">
        <v>131</v>
      </c>
      <c r="K26" s="82">
        <v>9</v>
      </c>
      <c r="L26" s="82">
        <v>276</v>
      </c>
      <c r="M26" s="82">
        <v>558</v>
      </c>
      <c r="N26" s="82">
        <v>82</v>
      </c>
      <c r="O26" s="82">
        <v>85</v>
      </c>
      <c r="P26" s="82">
        <v>78</v>
      </c>
      <c r="Q26" s="82">
        <v>56</v>
      </c>
    </row>
    <row r="27" spans="1:17" s="83" customFormat="1" ht="18" customHeight="1" x14ac:dyDescent="0.25">
      <c r="A27" s="147"/>
      <c r="B27" s="79" t="s">
        <v>19</v>
      </c>
      <c r="C27" s="80" t="s">
        <v>35</v>
      </c>
      <c r="D27" s="81">
        <v>40179</v>
      </c>
      <c r="E27" s="82">
        <v>426</v>
      </c>
      <c r="F27" s="82">
        <v>373</v>
      </c>
      <c r="G27" s="76">
        <v>260618.3</v>
      </c>
      <c r="H27" s="82">
        <v>79</v>
      </c>
      <c r="I27" s="82">
        <v>26</v>
      </c>
      <c r="J27" s="82">
        <v>34</v>
      </c>
      <c r="K27" s="82">
        <v>6</v>
      </c>
      <c r="L27" s="82">
        <v>54</v>
      </c>
      <c r="M27" s="82">
        <v>102</v>
      </c>
      <c r="N27" s="82">
        <v>7</v>
      </c>
      <c r="O27" s="82">
        <v>20</v>
      </c>
      <c r="P27" s="82">
        <v>32</v>
      </c>
      <c r="Q27" s="82">
        <v>13</v>
      </c>
    </row>
    <row r="28" spans="1:17" s="83" customFormat="1" ht="18" customHeight="1" x14ac:dyDescent="0.25">
      <c r="A28" s="147"/>
      <c r="B28" s="79" t="s">
        <v>21</v>
      </c>
      <c r="C28" s="112" t="s">
        <v>39</v>
      </c>
      <c r="D28" s="81">
        <v>40589</v>
      </c>
      <c r="E28" s="113">
        <v>519</v>
      </c>
      <c r="F28" s="114">
        <v>388</v>
      </c>
      <c r="G28" s="115">
        <v>305353.5</v>
      </c>
      <c r="H28" s="114">
        <v>45</v>
      </c>
      <c r="I28" s="116">
        <v>39</v>
      </c>
      <c r="J28" s="116">
        <v>17</v>
      </c>
      <c r="K28" s="116">
        <v>4</v>
      </c>
      <c r="L28" s="116">
        <v>79</v>
      </c>
      <c r="M28" s="116">
        <v>99</v>
      </c>
      <c r="N28" s="116">
        <v>30</v>
      </c>
      <c r="O28" s="116">
        <v>14</v>
      </c>
      <c r="P28" s="116">
        <v>35</v>
      </c>
      <c r="Q28" s="116">
        <v>26</v>
      </c>
    </row>
    <row r="29" spans="1:17" s="77" customFormat="1" ht="18" customHeight="1" x14ac:dyDescent="0.25">
      <c r="A29" s="99"/>
      <c r="B29" s="84" t="s">
        <v>53</v>
      </c>
      <c r="C29" s="85"/>
      <c r="D29" s="86"/>
      <c r="E29" s="87">
        <f>SUM(E17:E28)</f>
        <v>5990</v>
      </c>
      <c r="F29" s="87">
        <f t="shared" ref="F29:Q29" si="2">SUM(F17:F28)</f>
        <v>4984</v>
      </c>
      <c r="G29" s="88">
        <f>SUM(G17:G28)</f>
        <v>2962515.62</v>
      </c>
      <c r="H29" s="87">
        <f>SUM(H17:H28)</f>
        <v>908</v>
      </c>
      <c r="I29" s="87">
        <f t="shared" si="2"/>
        <v>374</v>
      </c>
      <c r="J29" s="87">
        <f t="shared" si="2"/>
        <v>414</v>
      </c>
      <c r="K29" s="87">
        <f t="shared" si="2"/>
        <v>157</v>
      </c>
      <c r="L29" s="87">
        <f t="shared" si="2"/>
        <v>725</v>
      </c>
      <c r="M29" s="87">
        <f t="shared" si="2"/>
        <v>1583</v>
      </c>
      <c r="N29" s="87">
        <f t="shared" si="2"/>
        <v>195</v>
      </c>
      <c r="O29" s="87">
        <f t="shared" si="2"/>
        <v>172</v>
      </c>
      <c r="P29" s="87">
        <f t="shared" si="2"/>
        <v>267</v>
      </c>
      <c r="Q29" s="87">
        <f t="shared" si="2"/>
        <v>190</v>
      </c>
    </row>
    <row r="30" spans="1:17" s="83" customFormat="1" ht="9" customHeight="1" x14ac:dyDescent="0.25">
      <c r="A30" s="72"/>
      <c r="B30" s="117"/>
      <c r="C30" s="89"/>
      <c r="D30" s="91"/>
      <c r="E30" s="118"/>
      <c r="F30" s="118"/>
      <c r="G30" s="119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 s="77" customFormat="1" ht="18" customHeight="1" x14ac:dyDescent="0.25">
      <c r="A31" s="83"/>
      <c r="B31" s="85" t="s">
        <v>38</v>
      </c>
      <c r="C31" s="85"/>
      <c r="D31" s="86">
        <v>43100</v>
      </c>
      <c r="E31" s="87">
        <f>E10+E15+E29</f>
        <v>6218</v>
      </c>
      <c r="F31" s="87">
        <f t="shared" ref="F31:Q31" si="3">F10+F15+F29</f>
        <v>5163</v>
      </c>
      <c r="G31" s="88">
        <f t="shared" si="3"/>
        <v>3083398.5700000003</v>
      </c>
      <c r="H31" s="87">
        <f>H10+H15+H29</f>
        <v>979</v>
      </c>
      <c r="I31" s="87">
        <f t="shared" si="3"/>
        <v>384</v>
      </c>
      <c r="J31" s="87">
        <f t="shared" si="3"/>
        <v>425</v>
      </c>
      <c r="K31" s="87">
        <f t="shared" si="3"/>
        <v>158</v>
      </c>
      <c r="L31" s="87">
        <f t="shared" si="3"/>
        <v>752</v>
      </c>
      <c r="M31" s="87">
        <f t="shared" si="3"/>
        <v>1624</v>
      </c>
      <c r="N31" s="87">
        <f t="shared" si="3"/>
        <v>201</v>
      </c>
      <c r="O31" s="87">
        <f t="shared" si="3"/>
        <v>179</v>
      </c>
      <c r="P31" s="87">
        <f t="shared" si="3"/>
        <v>272</v>
      </c>
      <c r="Q31" s="87">
        <f t="shared" si="3"/>
        <v>193</v>
      </c>
    </row>
    <row r="32" spans="1:17" s="77" customFormat="1" ht="18" customHeight="1" x14ac:dyDescent="0.25">
      <c r="A32" s="72"/>
      <c r="B32" s="72"/>
      <c r="C32" s="72"/>
      <c r="D32" s="73"/>
      <c r="E32" s="74"/>
      <c r="F32" s="75">
        <f>F31/E31</f>
        <v>0.83033129623673207</v>
      </c>
      <c r="G32" s="76" t="s">
        <v>48</v>
      </c>
      <c r="H32" s="75">
        <f>H31/$F$31</f>
        <v>0.18961843889211699</v>
      </c>
      <c r="I32" s="75">
        <f t="shared" ref="I32:Q32" si="4">I31/$F$31</f>
        <v>7.4375363160952931E-2</v>
      </c>
      <c r="J32" s="75">
        <f t="shared" si="4"/>
        <v>8.231648266511718E-2</v>
      </c>
      <c r="K32" s="75">
        <f t="shared" si="4"/>
        <v>3.0602362967267094E-2</v>
      </c>
      <c r="L32" s="75">
        <f t="shared" si="4"/>
        <v>0.14565175285686616</v>
      </c>
      <c r="M32" s="75">
        <f t="shared" si="4"/>
        <v>0.3145458067015301</v>
      </c>
      <c r="N32" s="75">
        <f t="shared" si="4"/>
        <v>3.8930854154561302E-2</v>
      </c>
      <c r="O32" s="75">
        <f t="shared" si="4"/>
        <v>3.466976564013171E-2</v>
      </c>
      <c r="P32" s="75">
        <f t="shared" si="4"/>
        <v>5.2682548905674996E-2</v>
      </c>
      <c r="Q32" s="75">
        <f t="shared" si="4"/>
        <v>3.7381367422041449E-2</v>
      </c>
    </row>
    <row r="33" spans="1:17" s="83" customFormat="1" ht="17.45" customHeight="1" x14ac:dyDescent="0.25">
      <c r="B33" s="121" t="s">
        <v>94</v>
      </c>
      <c r="C33" s="80"/>
      <c r="D33" s="81"/>
      <c r="E33" s="122">
        <f t="shared" ref="E33:Q33" si="5">(1-E35/E31)</f>
        <v>0.22434866516564811</v>
      </c>
      <c r="F33" s="122">
        <f t="shared" si="5"/>
        <v>0.21073019562270001</v>
      </c>
      <c r="G33" s="75">
        <f t="shared" si="5"/>
        <v>0.1903253039388938</v>
      </c>
      <c r="H33" s="75">
        <f t="shared" si="5"/>
        <v>0.25944841675178754</v>
      </c>
      <c r="I33" s="75">
        <f t="shared" si="5"/>
        <v>0.20052083333333337</v>
      </c>
      <c r="J33" s="75">
        <f t="shared" si="5"/>
        <v>0.17882352941176471</v>
      </c>
      <c r="K33" s="75">
        <f t="shared" si="5"/>
        <v>3.1645569620253111E-2</v>
      </c>
      <c r="L33" s="75">
        <f t="shared" si="5"/>
        <v>0.2061170212765957</v>
      </c>
      <c r="M33" s="75">
        <f t="shared" si="5"/>
        <v>0.23768472906403937</v>
      </c>
      <c r="N33" s="75">
        <f t="shared" si="5"/>
        <v>0.19402985074626866</v>
      </c>
      <c r="O33" s="75">
        <f t="shared" si="5"/>
        <v>0.1061452513966481</v>
      </c>
      <c r="P33" s="75">
        <f t="shared" si="5"/>
        <v>0.17647058823529416</v>
      </c>
      <c r="Q33" s="75">
        <f t="shared" si="5"/>
        <v>0.12435233160621761</v>
      </c>
    </row>
    <row r="34" spans="1:17" s="83" customFormat="1" ht="9" customHeight="1" x14ac:dyDescent="0.25">
      <c r="D34" s="123"/>
      <c r="E34" s="120"/>
      <c r="F34" s="120"/>
      <c r="G34" s="119"/>
    </row>
    <row r="35" spans="1:17" s="77" customFormat="1" ht="18" customHeight="1" x14ac:dyDescent="0.25">
      <c r="A35" s="83"/>
      <c r="B35" s="85" t="s">
        <v>38</v>
      </c>
      <c r="C35" s="85"/>
      <c r="D35" s="86">
        <v>42735</v>
      </c>
      <c r="E35" s="87">
        <v>4823</v>
      </c>
      <c r="F35" s="87">
        <v>4075</v>
      </c>
      <c r="G35" s="88">
        <v>2496549.7999999998</v>
      </c>
      <c r="H35" s="87">
        <v>725</v>
      </c>
      <c r="I35" s="87">
        <v>307</v>
      </c>
      <c r="J35" s="87">
        <v>349</v>
      </c>
      <c r="K35" s="87">
        <v>153</v>
      </c>
      <c r="L35" s="87">
        <v>597</v>
      </c>
      <c r="M35" s="87">
        <v>1238</v>
      </c>
      <c r="N35" s="87">
        <v>162</v>
      </c>
      <c r="O35" s="87">
        <v>160</v>
      </c>
      <c r="P35" s="87">
        <v>224</v>
      </c>
      <c r="Q35" s="87">
        <v>169</v>
      </c>
    </row>
    <row r="36" spans="1:17" s="77" customFormat="1" ht="18" customHeight="1" x14ac:dyDescent="0.25">
      <c r="A36" s="72"/>
      <c r="B36" s="72"/>
      <c r="C36" s="72"/>
      <c r="D36" s="73"/>
      <c r="E36" s="74"/>
      <c r="F36" s="75">
        <f>F35/E35</f>
        <v>0.84490980717395814</v>
      </c>
      <c r="G36" s="76" t="s">
        <v>48</v>
      </c>
      <c r="H36" s="75">
        <f>H35/$F$35</f>
        <v>0.17791411042944785</v>
      </c>
      <c r="I36" s="75">
        <f t="shared" ref="I36:Q36" si="6">I35/$F$35</f>
        <v>7.5337423312883442E-2</v>
      </c>
      <c r="J36" s="75">
        <f t="shared" si="6"/>
        <v>8.5644171779141104E-2</v>
      </c>
      <c r="K36" s="75">
        <f t="shared" si="6"/>
        <v>3.7546012269938651E-2</v>
      </c>
      <c r="L36" s="75">
        <f t="shared" si="6"/>
        <v>0.14650306748466257</v>
      </c>
      <c r="M36" s="75">
        <f t="shared" si="6"/>
        <v>0.3038036809815951</v>
      </c>
      <c r="N36" s="75">
        <f t="shared" si="6"/>
        <v>3.9754601226993862E-2</v>
      </c>
      <c r="O36" s="75">
        <f t="shared" si="6"/>
        <v>3.9263803680981597E-2</v>
      </c>
      <c r="P36" s="75">
        <f t="shared" si="6"/>
        <v>5.4969325153374236E-2</v>
      </c>
      <c r="Q36" s="75">
        <f t="shared" si="6"/>
        <v>4.1472392638036808E-2</v>
      </c>
    </row>
    <row r="37" spans="1:17" s="83" customFormat="1" ht="16.149999999999999" customHeight="1" x14ac:dyDescent="0.25">
      <c r="B37" s="80" t="s">
        <v>58</v>
      </c>
      <c r="C37" s="80"/>
      <c r="D37" s="81"/>
      <c r="E37" s="122">
        <f t="shared" ref="E37:Q37" si="7">(1-E39/E35)</f>
        <v>0.23014721127928672</v>
      </c>
      <c r="F37" s="122">
        <f t="shared" si="7"/>
        <v>0.24049079754601232</v>
      </c>
      <c r="G37" s="75">
        <f t="shared" si="7"/>
        <v>0.18695787682665088</v>
      </c>
      <c r="H37" s="75">
        <f t="shared" si="7"/>
        <v>0.25379310344827588</v>
      </c>
      <c r="I37" s="75">
        <f t="shared" si="7"/>
        <v>8.1433224755700362E-2</v>
      </c>
      <c r="J37" s="75">
        <f t="shared" si="7"/>
        <v>0.36103151862464178</v>
      </c>
      <c r="K37" s="75">
        <f t="shared" si="7"/>
        <v>6.5359477124182996E-2</v>
      </c>
      <c r="L37" s="75">
        <f t="shared" si="7"/>
        <v>0.18090452261306533</v>
      </c>
      <c r="M37" s="75">
        <f t="shared" si="7"/>
        <v>0.27625201938610666</v>
      </c>
      <c r="N37" s="75">
        <f t="shared" si="7"/>
        <v>0.21604938271604934</v>
      </c>
      <c r="O37" s="75">
        <f t="shared" si="7"/>
        <v>0.11875000000000002</v>
      </c>
      <c r="P37" s="75">
        <f t="shared" si="7"/>
        <v>0.25</v>
      </c>
      <c r="Q37" s="75">
        <f t="shared" si="7"/>
        <v>0.24852071005917165</v>
      </c>
    </row>
    <row r="38" spans="1:17" s="83" customFormat="1" ht="9.6" customHeight="1" x14ac:dyDescent="0.25">
      <c r="D38" s="123"/>
      <c r="E38" s="120"/>
      <c r="F38" s="120"/>
      <c r="G38" s="119"/>
    </row>
    <row r="39" spans="1:17" s="77" customFormat="1" ht="18" customHeight="1" x14ac:dyDescent="0.25">
      <c r="A39" s="83"/>
      <c r="B39" s="85" t="s">
        <v>38</v>
      </c>
      <c r="C39" s="85"/>
      <c r="D39" s="86">
        <v>42369</v>
      </c>
      <c r="E39" s="87">
        <v>3713</v>
      </c>
      <c r="F39" s="87">
        <v>3095</v>
      </c>
      <c r="G39" s="88">
        <v>2029800.15</v>
      </c>
      <c r="H39" s="87">
        <v>541</v>
      </c>
      <c r="I39" s="87">
        <v>282</v>
      </c>
      <c r="J39" s="87">
        <v>223</v>
      </c>
      <c r="K39" s="87">
        <v>143</v>
      </c>
      <c r="L39" s="87">
        <v>489</v>
      </c>
      <c r="M39" s="87">
        <v>896</v>
      </c>
      <c r="N39" s="87">
        <v>127</v>
      </c>
      <c r="O39" s="87">
        <v>141</v>
      </c>
      <c r="P39" s="87">
        <v>168</v>
      </c>
      <c r="Q39" s="87">
        <v>127</v>
      </c>
    </row>
  </sheetData>
  <mergeCells count="11">
    <mergeCell ref="A17:A28"/>
    <mergeCell ref="A1:H1"/>
    <mergeCell ref="A5:A6"/>
    <mergeCell ref="B5:B6"/>
    <mergeCell ref="D5:D6"/>
    <mergeCell ref="E5:E6"/>
    <mergeCell ref="F5:F6"/>
    <mergeCell ref="G5:G6"/>
    <mergeCell ref="H5:Q5"/>
    <mergeCell ref="A12:A14"/>
    <mergeCell ref="A7:A9"/>
  </mergeCells>
  <hyperlinks>
    <hyperlink ref="C28" r:id="rId1" xr:uid="{00000000-0004-0000-0100-000000000000}"/>
    <hyperlink ref="C26" r:id="rId2" xr:uid="{00000000-0004-0000-01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horizontalDpi="4294967293" vertic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view="pageBreakPreview" zoomScale="90" zoomScaleNormal="100" zoomScaleSheetLayoutView="90" workbookViewId="0">
      <selection activeCell="A7" sqref="A7"/>
    </sheetView>
  </sheetViews>
  <sheetFormatPr baseColWidth="10" defaultColWidth="11.5703125" defaultRowHeight="15" x14ac:dyDescent="0.25"/>
  <cols>
    <col min="1" max="1" width="11.7109375" style="6" bestFit="1" customWidth="1"/>
    <col min="2" max="2" width="28" style="6" bestFit="1" customWidth="1"/>
    <col min="3" max="3" width="23" style="6" hidden="1" customWidth="1"/>
    <col min="4" max="4" width="12.7109375" style="10" customWidth="1"/>
    <col min="5" max="6" width="12.7109375" style="11" customWidth="1"/>
    <col min="7" max="7" width="22.7109375" style="12" bestFit="1" customWidth="1"/>
    <col min="8" max="8" width="8.140625" style="6" bestFit="1" customWidth="1"/>
    <col min="9" max="9" width="7.28515625" style="6" bestFit="1" customWidth="1"/>
    <col min="10" max="10" width="7.7109375" style="6" bestFit="1" customWidth="1"/>
    <col min="11" max="11" width="8.140625" style="6" bestFit="1" customWidth="1"/>
    <col min="12" max="12" width="7.7109375" style="6" bestFit="1" customWidth="1"/>
    <col min="13" max="14" width="8.140625" style="6" bestFit="1" customWidth="1"/>
    <col min="15" max="15" width="7.7109375" style="6" bestFit="1" customWidth="1"/>
    <col min="16" max="16" width="7.28515625" style="6" customWidth="1"/>
    <col min="17" max="17" width="7.7109375" style="6" bestFit="1" customWidth="1"/>
    <col min="18" max="16384" width="11.5703125" style="6"/>
  </cols>
  <sheetData>
    <row r="1" spans="1:18" ht="19.5" x14ac:dyDescent="0.3">
      <c r="A1" s="162" t="s">
        <v>60</v>
      </c>
      <c r="B1" s="151"/>
      <c r="C1" s="151"/>
      <c r="D1" s="151"/>
      <c r="E1" s="151"/>
      <c r="F1" s="151"/>
      <c r="G1" s="151"/>
      <c r="H1" s="151"/>
    </row>
    <row r="2" spans="1:18" ht="5.45" customHeight="1" x14ac:dyDescent="0.3">
      <c r="A2" s="7"/>
      <c r="B2" s="8"/>
      <c r="C2" s="8"/>
      <c r="D2" s="8"/>
      <c r="E2" s="8"/>
      <c r="F2" s="8"/>
      <c r="G2" s="8"/>
      <c r="H2" s="8"/>
    </row>
    <row r="3" spans="1:18" x14ac:dyDescent="0.25">
      <c r="A3" s="9" t="s">
        <v>61</v>
      </c>
      <c r="B3" s="9"/>
      <c r="C3" s="9"/>
      <c r="H3" s="9"/>
    </row>
    <row r="4" spans="1:18" ht="4.9000000000000004" customHeight="1" x14ac:dyDescent="0.25">
      <c r="A4" s="9"/>
      <c r="B4" s="9"/>
      <c r="C4" s="9"/>
      <c r="H4" s="9"/>
    </row>
    <row r="5" spans="1:18" x14ac:dyDescent="0.25">
      <c r="A5" s="154" t="s">
        <v>26</v>
      </c>
      <c r="B5" s="154" t="s">
        <v>23</v>
      </c>
      <c r="C5" s="13"/>
      <c r="D5" s="155" t="s">
        <v>1</v>
      </c>
      <c r="E5" s="156" t="s">
        <v>0</v>
      </c>
      <c r="F5" s="156" t="s">
        <v>2</v>
      </c>
      <c r="G5" s="157" t="s">
        <v>3</v>
      </c>
      <c r="H5" s="158" t="s">
        <v>59</v>
      </c>
      <c r="I5" s="158"/>
      <c r="J5" s="158"/>
      <c r="K5" s="158"/>
      <c r="L5" s="158"/>
      <c r="M5" s="158"/>
      <c r="N5" s="158"/>
      <c r="O5" s="158"/>
      <c r="P5" s="158"/>
      <c r="Q5" s="158"/>
    </row>
    <row r="6" spans="1:18" ht="78" customHeight="1" x14ac:dyDescent="0.25">
      <c r="A6" s="154" t="s">
        <v>26</v>
      </c>
      <c r="B6" s="154"/>
      <c r="C6" s="13" t="s">
        <v>28</v>
      </c>
      <c r="D6" s="155"/>
      <c r="E6" s="156"/>
      <c r="F6" s="156"/>
      <c r="G6" s="157"/>
      <c r="H6" s="14" t="s">
        <v>4</v>
      </c>
      <c r="I6" s="14" t="s">
        <v>5</v>
      </c>
      <c r="J6" s="14" t="s">
        <v>6</v>
      </c>
      <c r="K6" s="14" t="s">
        <v>7</v>
      </c>
      <c r="L6" s="14" t="s">
        <v>8</v>
      </c>
      <c r="M6" s="14" t="s">
        <v>9</v>
      </c>
      <c r="N6" s="14" t="s">
        <v>10</v>
      </c>
      <c r="O6" s="14" t="s">
        <v>11</v>
      </c>
      <c r="P6" s="14" t="s">
        <v>12</v>
      </c>
      <c r="Q6" s="14" t="s">
        <v>13</v>
      </c>
    </row>
    <row r="7" spans="1:18" ht="18" customHeight="1" x14ac:dyDescent="0.25">
      <c r="A7" s="15">
        <v>1980</v>
      </c>
      <c r="B7" s="16" t="s">
        <v>20</v>
      </c>
      <c r="C7" s="17" t="s">
        <v>27</v>
      </c>
      <c r="D7" s="18">
        <v>40922</v>
      </c>
      <c r="E7" s="15">
        <v>86</v>
      </c>
      <c r="F7" s="15">
        <v>74</v>
      </c>
      <c r="G7" s="19">
        <v>67279.05</v>
      </c>
      <c r="H7" s="15">
        <v>47</v>
      </c>
      <c r="I7" s="15">
        <v>6</v>
      </c>
      <c r="J7" s="15">
        <v>1</v>
      </c>
      <c r="K7" s="15">
        <v>1</v>
      </c>
      <c r="L7" s="15">
        <v>4</v>
      </c>
      <c r="M7" s="15">
        <v>8</v>
      </c>
      <c r="N7" s="15">
        <v>2</v>
      </c>
      <c r="O7" s="15">
        <v>3</v>
      </c>
      <c r="P7" s="15">
        <v>4</v>
      </c>
      <c r="Q7" s="15">
        <v>1</v>
      </c>
    </row>
    <row r="8" spans="1:18" ht="18" customHeight="1" x14ac:dyDescent="0.25">
      <c r="A8" s="15"/>
      <c r="B8" s="16" t="s">
        <v>57</v>
      </c>
      <c r="C8" s="17"/>
      <c r="D8" s="18" t="s">
        <v>50</v>
      </c>
      <c r="E8" s="15"/>
      <c r="F8" s="15"/>
      <c r="G8" s="19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8" s="25" customFormat="1" ht="18" customHeight="1" x14ac:dyDescent="0.25">
      <c r="A9" s="20"/>
      <c r="B9" s="21" t="s">
        <v>37</v>
      </c>
      <c r="C9" s="22"/>
      <c r="D9" s="23"/>
      <c r="E9" s="20">
        <f>SUM(E7:E8)</f>
        <v>86</v>
      </c>
      <c r="F9" s="20">
        <f>SUM(F7:F8)</f>
        <v>74</v>
      </c>
      <c r="G9" s="24">
        <f>SUM(G7:G8)</f>
        <v>67279.05</v>
      </c>
      <c r="H9" s="20">
        <f>SUM(H7:H8)</f>
        <v>47</v>
      </c>
      <c r="I9" s="20">
        <f t="shared" ref="I9:Q9" si="0">SUM(I7:I8)</f>
        <v>6</v>
      </c>
      <c r="J9" s="20">
        <f t="shared" si="0"/>
        <v>1</v>
      </c>
      <c r="K9" s="20">
        <f t="shared" si="0"/>
        <v>1</v>
      </c>
      <c r="L9" s="20">
        <f t="shared" si="0"/>
        <v>4</v>
      </c>
      <c r="M9" s="20">
        <f t="shared" si="0"/>
        <v>8</v>
      </c>
      <c r="N9" s="20">
        <f t="shared" si="0"/>
        <v>2</v>
      </c>
      <c r="O9" s="20">
        <f t="shared" si="0"/>
        <v>3</v>
      </c>
      <c r="P9" s="20">
        <f t="shared" si="0"/>
        <v>4</v>
      </c>
      <c r="Q9" s="20">
        <f t="shared" si="0"/>
        <v>1</v>
      </c>
    </row>
    <row r="10" spans="1:18" ht="18" customHeight="1" x14ac:dyDescent="0.25">
      <c r="A10" s="15"/>
      <c r="B10" s="16"/>
      <c r="C10" s="17"/>
      <c r="D10" s="18"/>
      <c r="E10" s="15"/>
      <c r="F10" s="15"/>
      <c r="G10" s="19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8" x14ac:dyDescent="0.25">
      <c r="A11" s="15">
        <v>1990</v>
      </c>
      <c r="B11" s="140" t="s">
        <v>25</v>
      </c>
      <c r="C11" s="140" t="s">
        <v>30</v>
      </c>
      <c r="D11" s="141">
        <v>42143</v>
      </c>
      <c r="E11" s="28">
        <v>66</v>
      </c>
      <c r="F11" s="28">
        <v>48</v>
      </c>
      <c r="G11" s="142">
        <v>31120</v>
      </c>
      <c r="H11" s="143">
        <v>10</v>
      </c>
      <c r="I11" s="143">
        <v>3</v>
      </c>
      <c r="J11" s="143">
        <v>6</v>
      </c>
      <c r="K11" s="143">
        <v>0</v>
      </c>
      <c r="L11" s="143">
        <v>12</v>
      </c>
      <c r="M11" s="143">
        <v>11</v>
      </c>
      <c r="N11" s="143">
        <v>2</v>
      </c>
      <c r="O11" s="143">
        <v>4</v>
      </c>
      <c r="P11" s="143">
        <v>0</v>
      </c>
      <c r="Q11" s="143">
        <v>0</v>
      </c>
    </row>
    <row r="12" spans="1:18" x14ac:dyDescent="0.25">
      <c r="A12" s="15"/>
      <c r="B12" s="26" t="s">
        <v>56</v>
      </c>
      <c r="C12" s="27"/>
      <c r="D12" s="18" t="s">
        <v>50</v>
      </c>
      <c r="E12" s="29"/>
      <c r="F12" s="29">
        <v>4</v>
      </c>
      <c r="G12" s="19">
        <v>3470</v>
      </c>
      <c r="H12" s="29">
        <v>2</v>
      </c>
      <c r="I12" s="29"/>
      <c r="J12" s="29"/>
      <c r="K12" s="29"/>
      <c r="L12" s="29"/>
      <c r="M12" s="29">
        <v>2</v>
      </c>
      <c r="N12" s="29"/>
      <c r="O12" s="29"/>
      <c r="P12" s="29"/>
      <c r="Q12" s="29"/>
      <c r="R12" s="6" t="s">
        <v>63</v>
      </c>
    </row>
    <row r="13" spans="1:18" s="25" customFormat="1" ht="18" customHeight="1" x14ac:dyDescent="0.25">
      <c r="A13" s="20"/>
      <c r="B13" s="21" t="s">
        <v>52</v>
      </c>
      <c r="C13" s="22"/>
      <c r="D13" s="23"/>
      <c r="E13" s="20">
        <f>SUM(E11)</f>
        <v>66</v>
      </c>
      <c r="F13" s="20">
        <f>SUM(F11)</f>
        <v>48</v>
      </c>
      <c r="G13" s="24">
        <f>SUM(G11:G12)</f>
        <v>34590</v>
      </c>
      <c r="H13" s="20">
        <f>SUM(H11:H12)</f>
        <v>12</v>
      </c>
      <c r="I13" s="20">
        <f t="shared" ref="I13:Q13" si="1">SUM(I11:I12)</f>
        <v>3</v>
      </c>
      <c r="J13" s="20">
        <f t="shared" si="1"/>
        <v>6</v>
      </c>
      <c r="K13" s="20">
        <f t="shared" si="1"/>
        <v>0</v>
      </c>
      <c r="L13" s="20">
        <f t="shared" si="1"/>
        <v>12</v>
      </c>
      <c r="M13" s="20">
        <f t="shared" si="1"/>
        <v>13</v>
      </c>
      <c r="N13" s="20">
        <f t="shared" si="1"/>
        <v>2</v>
      </c>
      <c r="O13" s="20">
        <f t="shared" si="1"/>
        <v>4</v>
      </c>
      <c r="P13" s="20">
        <f t="shared" si="1"/>
        <v>0</v>
      </c>
      <c r="Q13" s="20">
        <f t="shared" si="1"/>
        <v>0</v>
      </c>
    </row>
    <row r="14" spans="1:18" ht="18" customHeight="1" x14ac:dyDescent="0.25">
      <c r="A14" s="15"/>
      <c r="B14" s="16"/>
      <c r="C14" s="17"/>
      <c r="D14" s="18"/>
      <c r="E14" s="15"/>
      <c r="F14" s="15"/>
      <c r="G14" s="19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8" ht="18" customHeight="1" x14ac:dyDescent="0.25">
      <c r="A15" s="159">
        <v>2000</v>
      </c>
      <c r="B15" s="16" t="s">
        <v>54</v>
      </c>
      <c r="C15" s="17" t="s">
        <v>31</v>
      </c>
      <c r="D15" s="30">
        <v>40484</v>
      </c>
      <c r="E15" s="31">
        <v>957</v>
      </c>
      <c r="F15" s="31">
        <f>SUM(H15:Q15)</f>
        <v>864</v>
      </c>
      <c r="G15" s="32">
        <v>387618</v>
      </c>
      <c r="H15" s="31">
        <v>90</v>
      </c>
      <c r="I15" s="31">
        <v>34</v>
      </c>
      <c r="J15" s="31">
        <v>54</v>
      </c>
      <c r="K15" s="31">
        <v>128</v>
      </c>
      <c r="L15" s="31">
        <v>150</v>
      </c>
      <c r="M15" s="31">
        <v>254</v>
      </c>
      <c r="N15" s="31">
        <v>38</v>
      </c>
      <c r="O15" s="31">
        <v>6</v>
      </c>
      <c r="P15" s="31">
        <v>61</v>
      </c>
      <c r="Q15" s="31">
        <v>49</v>
      </c>
    </row>
    <row r="16" spans="1:18" ht="18" customHeight="1" x14ac:dyDescent="0.25">
      <c r="A16" s="160"/>
      <c r="B16" s="16" t="s">
        <v>22</v>
      </c>
      <c r="C16" s="17" t="s">
        <v>29</v>
      </c>
      <c r="D16" s="18">
        <v>40575</v>
      </c>
      <c r="E16" s="15">
        <v>166</v>
      </c>
      <c r="F16" s="15">
        <v>152</v>
      </c>
      <c r="G16" s="32" t="s">
        <v>62</v>
      </c>
      <c r="H16" s="15">
        <v>22</v>
      </c>
      <c r="I16" s="15">
        <v>5</v>
      </c>
      <c r="J16" s="15">
        <v>8</v>
      </c>
      <c r="K16" s="15">
        <v>1</v>
      </c>
      <c r="L16" s="15">
        <v>30</v>
      </c>
      <c r="M16" s="15">
        <v>56</v>
      </c>
      <c r="N16" s="15">
        <v>4</v>
      </c>
      <c r="O16" s="15">
        <v>12</v>
      </c>
      <c r="P16" s="15">
        <v>5</v>
      </c>
      <c r="Q16" s="15">
        <v>9</v>
      </c>
    </row>
    <row r="17" spans="1:17" ht="18" customHeight="1" x14ac:dyDescent="0.25">
      <c r="A17" s="160"/>
      <c r="B17" s="16" t="s">
        <v>15</v>
      </c>
      <c r="C17" s="17" t="s">
        <v>32</v>
      </c>
      <c r="D17" s="18">
        <v>41436</v>
      </c>
      <c r="E17" s="33">
        <v>239</v>
      </c>
      <c r="F17" s="33">
        <v>198</v>
      </c>
      <c r="G17" s="34">
        <v>95030</v>
      </c>
      <c r="H17" s="33">
        <v>64</v>
      </c>
      <c r="I17" s="33">
        <v>12</v>
      </c>
      <c r="J17" s="33">
        <v>23</v>
      </c>
      <c r="K17" s="33">
        <v>0</v>
      </c>
      <c r="L17" s="33">
        <v>17</v>
      </c>
      <c r="M17" s="33">
        <v>71</v>
      </c>
      <c r="N17" s="33">
        <v>3</v>
      </c>
      <c r="O17" s="33">
        <v>1</v>
      </c>
      <c r="P17" s="33">
        <v>0</v>
      </c>
      <c r="Q17" s="33">
        <v>7</v>
      </c>
    </row>
    <row r="18" spans="1:17" ht="18" customHeight="1" x14ac:dyDescent="0.25">
      <c r="A18" s="160"/>
      <c r="B18" s="16" t="s">
        <v>24</v>
      </c>
      <c r="C18" s="35" t="s">
        <v>36</v>
      </c>
      <c r="D18" s="18">
        <v>42401</v>
      </c>
      <c r="E18" s="29">
        <v>58</v>
      </c>
      <c r="F18" s="29">
        <v>48</v>
      </c>
      <c r="G18" s="36">
        <v>24342.400000000001</v>
      </c>
      <c r="H18" s="29">
        <v>26</v>
      </c>
      <c r="I18" s="29"/>
      <c r="J18" s="29">
        <v>3</v>
      </c>
      <c r="K18" s="29"/>
      <c r="L18" s="29"/>
      <c r="M18" s="29">
        <v>19</v>
      </c>
      <c r="N18" s="29"/>
      <c r="O18" s="29"/>
      <c r="P18" s="29"/>
      <c r="Q18" s="29"/>
    </row>
    <row r="19" spans="1:17" ht="18" customHeight="1" x14ac:dyDescent="0.25">
      <c r="A19" s="160"/>
      <c r="B19" s="16" t="s">
        <v>16</v>
      </c>
      <c r="C19" s="16" t="s">
        <v>33</v>
      </c>
      <c r="D19" s="37">
        <v>40616</v>
      </c>
      <c r="E19" s="15">
        <v>532</v>
      </c>
      <c r="F19" s="15">
        <v>435</v>
      </c>
      <c r="G19" s="19">
        <v>287267.5</v>
      </c>
      <c r="H19" s="15">
        <v>59</v>
      </c>
      <c r="I19" s="15">
        <v>30</v>
      </c>
      <c r="J19" s="15">
        <v>54</v>
      </c>
      <c r="K19" s="15">
        <v>6</v>
      </c>
      <c r="L19" s="15">
        <v>71</v>
      </c>
      <c r="M19" s="15">
        <v>111</v>
      </c>
      <c r="N19" s="15">
        <v>16</v>
      </c>
      <c r="O19" s="15">
        <v>27</v>
      </c>
      <c r="P19" s="15">
        <v>36</v>
      </c>
      <c r="Q19" s="15">
        <v>25</v>
      </c>
    </row>
    <row r="20" spans="1:17" ht="18" customHeight="1" x14ac:dyDescent="0.25">
      <c r="A20" s="160"/>
      <c r="B20" s="16" t="s">
        <v>55</v>
      </c>
      <c r="C20" s="16" t="s">
        <v>34</v>
      </c>
      <c r="D20" s="37">
        <v>40254</v>
      </c>
      <c r="E20" s="29">
        <v>470</v>
      </c>
      <c r="F20" s="29">
        <v>398</v>
      </c>
      <c r="G20" s="36">
        <v>273339</v>
      </c>
      <c r="H20" s="29">
        <v>126</v>
      </c>
      <c r="I20" s="29">
        <v>4</v>
      </c>
      <c r="J20" s="29">
        <v>68</v>
      </c>
      <c r="K20" s="29">
        <v>0</v>
      </c>
      <c r="L20" s="29">
        <v>19</v>
      </c>
      <c r="M20" s="29">
        <v>168</v>
      </c>
      <c r="N20" s="29">
        <v>0</v>
      </c>
      <c r="O20" s="29">
        <v>3</v>
      </c>
      <c r="P20" s="29">
        <v>10</v>
      </c>
      <c r="Q20" s="29">
        <v>0</v>
      </c>
    </row>
    <row r="21" spans="1:17" ht="18" customHeight="1" x14ac:dyDescent="0.25">
      <c r="A21" s="160"/>
      <c r="B21" s="16" t="s">
        <v>51</v>
      </c>
      <c r="C21" s="16"/>
      <c r="D21" s="37" t="s">
        <v>50</v>
      </c>
      <c r="E21" s="15"/>
      <c r="F21" s="15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8" customHeight="1" x14ac:dyDescent="0.25">
      <c r="A22" s="160"/>
      <c r="B22" s="16" t="s">
        <v>49</v>
      </c>
      <c r="C22" s="16"/>
      <c r="D22" s="37">
        <v>42780</v>
      </c>
      <c r="E22" s="15">
        <v>8</v>
      </c>
      <c r="F22" s="15">
        <v>5</v>
      </c>
      <c r="G22" s="19">
        <v>2817</v>
      </c>
      <c r="H22" s="15">
        <v>0</v>
      </c>
      <c r="I22" s="15">
        <v>0</v>
      </c>
      <c r="J22" s="15">
        <v>1</v>
      </c>
      <c r="K22" s="15">
        <v>1</v>
      </c>
      <c r="L22" s="15">
        <v>2</v>
      </c>
      <c r="M22" s="15">
        <v>1</v>
      </c>
      <c r="N22" s="15">
        <v>0</v>
      </c>
      <c r="O22" s="15">
        <v>0</v>
      </c>
      <c r="P22" s="15">
        <v>0</v>
      </c>
      <c r="Q22" s="15">
        <v>0</v>
      </c>
    </row>
    <row r="23" spans="1:17" ht="18" customHeight="1" x14ac:dyDescent="0.25">
      <c r="A23" s="160"/>
      <c r="B23" s="16" t="s">
        <v>18</v>
      </c>
      <c r="C23" s="38" t="s">
        <v>46</v>
      </c>
      <c r="D23" s="18">
        <v>39770</v>
      </c>
      <c r="E23" s="29">
        <v>2038</v>
      </c>
      <c r="F23" s="15">
        <v>1417</v>
      </c>
      <c r="G23" s="19">
        <v>1054965.3999999999</v>
      </c>
      <c r="H23" s="15">
        <v>246</v>
      </c>
      <c r="I23" s="15">
        <v>157</v>
      </c>
      <c r="J23" s="15">
        <v>96</v>
      </c>
      <c r="K23" s="15">
        <v>8</v>
      </c>
      <c r="L23" s="15">
        <v>221</v>
      </c>
      <c r="M23" s="15">
        <v>432</v>
      </c>
      <c r="N23" s="15">
        <v>72</v>
      </c>
      <c r="O23" s="15">
        <v>70</v>
      </c>
      <c r="P23" s="15">
        <v>68</v>
      </c>
      <c r="Q23" s="15">
        <v>47</v>
      </c>
    </row>
    <row r="24" spans="1:17" ht="18" customHeight="1" x14ac:dyDescent="0.25">
      <c r="A24" s="160"/>
      <c r="B24" s="16" t="s">
        <v>19</v>
      </c>
      <c r="C24" s="17" t="s">
        <v>35</v>
      </c>
      <c r="D24" s="18">
        <v>40179</v>
      </c>
      <c r="E24" s="15">
        <v>380</v>
      </c>
      <c r="F24" s="15">
        <v>334</v>
      </c>
      <c r="G24" s="19">
        <v>236258.4</v>
      </c>
      <c r="H24" s="15">
        <v>68</v>
      </c>
      <c r="I24" s="15">
        <v>21</v>
      </c>
      <c r="J24" s="15">
        <v>31</v>
      </c>
      <c r="K24" s="15">
        <v>6</v>
      </c>
      <c r="L24" s="15">
        <v>54</v>
      </c>
      <c r="M24" s="15">
        <v>94</v>
      </c>
      <c r="N24" s="15">
        <v>6</v>
      </c>
      <c r="O24" s="15">
        <v>16</v>
      </c>
      <c r="P24" s="15">
        <v>28</v>
      </c>
      <c r="Q24" s="15">
        <v>10</v>
      </c>
    </row>
    <row r="25" spans="1:17" ht="18" customHeight="1" x14ac:dyDescent="0.25">
      <c r="A25" s="161"/>
      <c r="B25" s="16" t="s">
        <v>21</v>
      </c>
      <c r="C25" s="39" t="s">
        <v>39</v>
      </c>
      <c r="D25" s="18">
        <v>40589</v>
      </c>
      <c r="E25" s="53">
        <v>443</v>
      </c>
      <c r="F25" s="54">
        <v>352</v>
      </c>
      <c r="G25" s="55">
        <v>269029.2</v>
      </c>
      <c r="H25" s="54">
        <v>45</v>
      </c>
      <c r="I25" s="54">
        <v>33</v>
      </c>
      <c r="J25" s="54">
        <v>16</v>
      </c>
      <c r="K25" s="54">
        <v>4</v>
      </c>
      <c r="L25" s="54">
        <v>65</v>
      </c>
      <c r="M25" s="54">
        <v>92</v>
      </c>
      <c r="N25" s="54">
        <v>30</v>
      </c>
      <c r="O25" s="54">
        <v>14</v>
      </c>
      <c r="P25" s="54">
        <v>31</v>
      </c>
      <c r="Q25" s="54">
        <v>22</v>
      </c>
    </row>
    <row r="26" spans="1:17" s="25" customFormat="1" ht="18" customHeight="1" x14ac:dyDescent="0.25">
      <c r="A26" s="40"/>
      <c r="B26" s="21" t="s">
        <v>53</v>
      </c>
      <c r="C26" s="22"/>
      <c r="D26" s="23"/>
      <c r="E26" s="20">
        <f>SUM(E15:E25)</f>
        <v>5291</v>
      </c>
      <c r="F26" s="20">
        <f t="shared" ref="F26:Q26" si="2">SUM(F15:F25)</f>
        <v>4203</v>
      </c>
      <c r="G26" s="24">
        <f t="shared" si="2"/>
        <v>2630666.9</v>
      </c>
      <c r="H26" s="20">
        <f>SUM(H15:H25)</f>
        <v>746</v>
      </c>
      <c r="I26" s="20">
        <f t="shared" si="2"/>
        <v>296</v>
      </c>
      <c r="J26" s="20">
        <f t="shared" si="2"/>
        <v>354</v>
      </c>
      <c r="K26" s="20">
        <f t="shared" si="2"/>
        <v>154</v>
      </c>
      <c r="L26" s="20">
        <f t="shared" si="2"/>
        <v>629</v>
      </c>
      <c r="M26" s="20">
        <f t="shared" si="2"/>
        <v>1298</v>
      </c>
      <c r="N26" s="20">
        <f t="shared" si="2"/>
        <v>169</v>
      </c>
      <c r="O26" s="20">
        <f t="shared" si="2"/>
        <v>149</v>
      </c>
      <c r="P26" s="20">
        <f t="shared" si="2"/>
        <v>239</v>
      </c>
      <c r="Q26" s="20">
        <f t="shared" si="2"/>
        <v>169</v>
      </c>
    </row>
    <row r="27" spans="1:17" ht="18" customHeight="1" x14ac:dyDescent="0.25">
      <c r="B27" s="41"/>
      <c r="C27" s="42"/>
      <c r="E27" s="43"/>
      <c r="F27" s="43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25" customFormat="1" ht="18" customHeight="1" x14ac:dyDescent="0.25">
      <c r="A28" s="22"/>
      <c r="B28" s="22" t="s">
        <v>38</v>
      </c>
      <c r="C28" s="22"/>
      <c r="D28" s="23">
        <v>42735</v>
      </c>
      <c r="E28" s="20">
        <f>E26+E13+E9</f>
        <v>5443</v>
      </c>
      <c r="F28" s="20">
        <f t="shared" ref="F28:Q28" si="3">F26+F13+F9</f>
        <v>4325</v>
      </c>
      <c r="G28" s="24">
        <f t="shared" si="3"/>
        <v>2732535.9499999997</v>
      </c>
      <c r="H28" s="20">
        <f t="shared" si="3"/>
        <v>805</v>
      </c>
      <c r="I28" s="20">
        <f t="shared" si="3"/>
        <v>305</v>
      </c>
      <c r="J28" s="20">
        <f t="shared" si="3"/>
        <v>361</v>
      </c>
      <c r="K28" s="20">
        <f t="shared" si="3"/>
        <v>155</v>
      </c>
      <c r="L28" s="20">
        <f t="shared" si="3"/>
        <v>645</v>
      </c>
      <c r="M28" s="20">
        <f t="shared" si="3"/>
        <v>1319</v>
      </c>
      <c r="N28" s="20">
        <f t="shared" si="3"/>
        <v>173</v>
      </c>
      <c r="O28" s="20">
        <f t="shared" si="3"/>
        <v>156</v>
      </c>
      <c r="P28" s="20">
        <f t="shared" si="3"/>
        <v>243</v>
      </c>
      <c r="Q28" s="20">
        <f t="shared" si="3"/>
        <v>170</v>
      </c>
    </row>
    <row r="29" spans="1:17" s="25" customFormat="1" ht="18" customHeight="1" x14ac:dyDescent="0.25">
      <c r="A29" s="44"/>
      <c r="B29" s="44"/>
      <c r="C29" s="44"/>
      <c r="D29" s="45"/>
      <c r="E29" s="46"/>
      <c r="F29" s="47">
        <f>F28/E28</f>
        <v>0.79459856696674624</v>
      </c>
      <c r="G29" s="48" t="s">
        <v>48</v>
      </c>
      <c r="H29" s="47">
        <f>H28/$F$28</f>
        <v>0.18612716763005779</v>
      </c>
      <c r="I29" s="47">
        <f t="shared" ref="I29:Q29" si="4">I28/$F$28</f>
        <v>7.0520231213872839E-2</v>
      </c>
      <c r="J29" s="47">
        <f t="shared" si="4"/>
        <v>8.3468208092485549E-2</v>
      </c>
      <c r="K29" s="47">
        <f t="shared" si="4"/>
        <v>3.5838150289017344E-2</v>
      </c>
      <c r="L29" s="47">
        <f t="shared" si="4"/>
        <v>0.14913294797687862</v>
      </c>
      <c r="M29" s="47">
        <f t="shared" si="4"/>
        <v>0.30497109826589597</v>
      </c>
      <c r="N29" s="47">
        <f t="shared" si="4"/>
        <v>0.04</v>
      </c>
      <c r="O29" s="47">
        <f t="shared" si="4"/>
        <v>3.6069364161849714E-2</v>
      </c>
      <c r="P29" s="47">
        <f t="shared" si="4"/>
        <v>5.6184971098265896E-2</v>
      </c>
      <c r="Q29" s="47">
        <f t="shared" si="4"/>
        <v>3.9306358381502891E-2</v>
      </c>
    </row>
    <row r="31" spans="1:17" s="25" customFormat="1" ht="18" customHeight="1" x14ac:dyDescent="0.25">
      <c r="A31" s="22"/>
      <c r="B31" s="22" t="s">
        <v>38</v>
      </c>
      <c r="C31" s="22"/>
      <c r="D31" s="23">
        <v>42369</v>
      </c>
      <c r="E31" s="20">
        <v>3713</v>
      </c>
      <c r="F31" s="20">
        <v>3095</v>
      </c>
      <c r="G31" s="24">
        <v>2029800.15</v>
      </c>
      <c r="H31" s="20">
        <v>541</v>
      </c>
      <c r="I31" s="20">
        <v>282</v>
      </c>
      <c r="J31" s="20">
        <v>223</v>
      </c>
      <c r="K31" s="20">
        <v>143</v>
      </c>
      <c r="L31" s="20">
        <v>489</v>
      </c>
      <c r="M31" s="20">
        <v>896</v>
      </c>
      <c r="N31" s="20">
        <v>127</v>
      </c>
      <c r="O31" s="20">
        <v>141</v>
      </c>
      <c r="P31" s="20">
        <v>168</v>
      </c>
      <c r="Q31" s="20">
        <v>127</v>
      </c>
    </row>
    <row r="32" spans="1:17" x14ac:dyDescent="0.25">
      <c r="B32" s="17" t="s">
        <v>58</v>
      </c>
      <c r="C32" s="17"/>
      <c r="D32" s="18"/>
      <c r="E32" s="49">
        <f>(1-E31/E28)</f>
        <v>0.31783942678669852</v>
      </c>
      <c r="F32" s="49">
        <f>(1-F31/F28)</f>
        <v>0.284393063583815</v>
      </c>
      <c r="G32" s="47">
        <f>(1-G31/G28)</f>
        <v>0.25717348750709024</v>
      </c>
      <c r="H32" s="47">
        <f>(1-H31/H28)</f>
        <v>0.32795031055900625</v>
      </c>
      <c r="I32" s="47">
        <f t="shared" ref="I32:Q32" si="5">(1-I31/I28)</f>
        <v>7.5409836065573721E-2</v>
      </c>
      <c r="J32" s="47">
        <f t="shared" si="5"/>
        <v>0.38227146814404434</v>
      </c>
      <c r="K32" s="47">
        <f t="shared" si="5"/>
        <v>7.7419354838709653E-2</v>
      </c>
      <c r="L32" s="47">
        <f t="shared" si="5"/>
        <v>0.24186046511627912</v>
      </c>
      <c r="M32" s="47">
        <f t="shared" si="5"/>
        <v>0.32069749810462467</v>
      </c>
      <c r="N32" s="47">
        <f t="shared" si="5"/>
        <v>0.26589595375722541</v>
      </c>
      <c r="O32" s="47">
        <f t="shared" si="5"/>
        <v>9.6153846153846145E-2</v>
      </c>
      <c r="P32" s="47">
        <f t="shared" si="5"/>
        <v>0.30864197530864201</v>
      </c>
      <c r="Q32" s="47">
        <f t="shared" si="5"/>
        <v>0.25294117647058822</v>
      </c>
    </row>
  </sheetData>
  <mergeCells count="9">
    <mergeCell ref="A15:A25"/>
    <mergeCell ref="A1:H1"/>
    <mergeCell ref="A5:A6"/>
    <mergeCell ref="B5:B6"/>
    <mergeCell ref="D5:D6"/>
    <mergeCell ref="E5:E6"/>
    <mergeCell ref="F5:F6"/>
    <mergeCell ref="G5:G6"/>
    <mergeCell ref="H5:Q5"/>
  </mergeCells>
  <hyperlinks>
    <hyperlink ref="C25" r:id="rId1" xr:uid="{00000000-0004-0000-0200-000000000000}"/>
    <hyperlink ref="C23" r:id="rId2" xr:uid="{00000000-0004-0000-0200-000001000000}"/>
  </hyperlinks>
  <pageMargins left="0.25" right="0.25" top="0.75" bottom="0.75" header="0.3" footer="0.3"/>
  <pageSetup paperSize="9" scale="80" orientation="landscape" horizontalDpi="4294967293" verticalDpi="4294967293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zoomScale="90" zoomScaleNormal="90" workbookViewId="0">
      <selection activeCell="A5" sqref="A5"/>
    </sheetView>
  </sheetViews>
  <sheetFormatPr baseColWidth="10" defaultRowHeight="15" x14ac:dyDescent="0.25"/>
  <cols>
    <col min="2" max="2" width="29.85546875" customWidth="1"/>
    <col min="3" max="3" width="25.85546875" customWidth="1"/>
    <col min="4" max="4" width="32.28515625" customWidth="1"/>
    <col min="5" max="6" width="40.140625" customWidth="1"/>
  </cols>
  <sheetData>
    <row r="1" spans="1:6" ht="23.25" x14ac:dyDescent="0.35">
      <c r="A1" s="5" t="s">
        <v>47</v>
      </c>
    </row>
    <row r="3" spans="1:6" s="67" customFormat="1" x14ac:dyDescent="0.25">
      <c r="A3" s="163"/>
      <c r="B3" s="163" t="s">
        <v>116</v>
      </c>
      <c r="C3" s="163" t="s">
        <v>117</v>
      </c>
      <c r="D3" s="163" t="s">
        <v>118</v>
      </c>
      <c r="E3" s="163"/>
      <c r="F3" s="163"/>
    </row>
    <row r="4" spans="1:6" s="67" customFormat="1" x14ac:dyDescent="0.25">
      <c r="A4" s="163"/>
      <c r="B4" s="163"/>
      <c r="C4" s="163" t="s">
        <v>40</v>
      </c>
      <c r="D4" s="163"/>
      <c r="E4" s="163"/>
      <c r="F4" s="163"/>
    </row>
    <row r="5" spans="1:6" s="67" customFormat="1" x14ac:dyDescent="0.25">
      <c r="A5" s="129"/>
      <c r="B5" s="71" t="s">
        <v>119</v>
      </c>
      <c r="C5" s="71" t="s">
        <v>124</v>
      </c>
      <c r="D5" s="70" t="s">
        <v>125</v>
      </c>
      <c r="E5" s="71"/>
      <c r="F5" s="70"/>
    </row>
    <row r="6" spans="1:6" s="67" customFormat="1" x14ac:dyDescent="0.25">
      <c r="A6" s="129"/>
      <c r="B6" s="71" t="s">
        <v>120</v>
      </c>
      <c r="C6" s="71" t="s">
        <v>126</v>
      </c>
      <c r="D6" s="70" t="s">
        <v>69</v>
      </c>
      <c r="E6" s="71"/>
      <c r="F6" s="126"/>
    </row>
    <row r="7" spans="1:6" s="67" customFormat="1" x14ac:dyDescent="0.25">
      <c r="A7" s="129"/>
      <c r="B7" s="71" t="s">
        <v>120</v>
      </c>
      <c r="C7" s="71" t="s">
        <v>78</v>
      </c>
      <c r="D7" s="70" t="s">
        <v>79</v>
      </c>
      <c r="E7" s="71"/>
      <c r="F7" s="71"/>
    </row>
    <row r="8" spans="1:6" s="67" customFormat="1" x14ac:dyDescent="0.25">
      <c r="A8" s="129"/>
      <c r="B8" s="71" t="s">
        <v>121</v>
      </c>
      <c r="C8" s="71" t="s">
        <v>45</v>
      </c>
      <c r="D8" s="70" t="s">
        <v>127</v>
      </c>
      <c r="E8" s="71"/>
      <c r="F8" s="71"/>
    </row>
    <row r="9" spans="1:6" s="67" customFormat="1" x14ac:dyDescent="0.25">
      <c r="A9" s="129"/>
      <c r="B9" s="3" t="s">
        <v>122</v>
      </c>
      <c r="C9" s="3" t="s">
        <v>128</v>
      </c>
      <c r="D9" s="57" t="s">
        <v>129</v>
      </c>
      <c r="E9" s="3"/>
      <c r="F9" s="57"/>
    </row>
    <row r="10" spans="1:6" s="67" customFormat="1" x14ac:dyDescent="0.25">
      <c r="A10" s="129"/>
      <c r="B10" s="164" t="s">
        <v>123</v>
      </c>
      <c r="C10" s="3" t="s">
        <v>130</v>
      </c>
      <c r="D10" s="126" t="s">
        <v>131</v>
      </c>
      <c r="E10" s="3"/>
      <c r="F10" s="127"/>
    </row>
    <row r="11" spans="1:6" s="67" customFormat="1" x14ac:dyDescent="0.25">
      <c r="A11" s="129"/>
      <c r="B11" s="165"/>
      <c r="C11" s="3" t="s">
        <v>132</v>
      </c>
      <c r="D11" s="57" t="s">
        <v>133</v>
      </c>
      <c r="E11" s="3"/>
      <c r="F11" s="3"/>
    </row>
    <row r="12" spans="1:6" s="67" customFormat="1" x14ac:dyDescent="0.25">
      <c r="A12" s="129"/>
      <c r="B12" s="71"/>
      <c r="C12" s="71"/>
      <c r="D12" s="71"/>
      <c r="E12" s="71"/>
      <c r="F12" s="71"/>
    </row>
    <row r="13" spans="1:6" x14ac:dyDescent="0.25">
      <c r="A13" s="163" t="s">
        <v>26</v>
      </c>
      <c r="B13" s="163" t="s">
        <v>23</v>
      </c>
      <c r="C13" s="163" t="s">
        <v>40</v>
      </c>
      <c r="D13" s="163" t="s">
        <v>42</v>
      </c>
      <c r="E13" s="163" t="s">
        <v>41</v>
      </c>
      <c r="F13" s="163" t="s">
        <v>43</v>
      </c>
    </row>
    <row r="14" spans="1:6" x14ac:dyDescent="0.25">
      <c r="A14" s="163" t="s">
        <v>26</v>
      </c>
      <c r="B14" s="163"/>
      <c r="C14" s="163" t="s">
        <v>40</v>
      </c>
      <c r="D14" s="163" t="s">
        <v>40</v>
      </c>
      <c r="E14" s="163" t="s">
        <v>40</v>
      </c>
      <c r="F14" s="163" t="s">
        <v>40</v>
      </c>
    </row>
    <row r="15" spans="1:6" x14ac:dyDescent="0.25">
      <c r="A15" s="129">
        <v>1980</v>
      </c>
      <c r="B15" s="1" t="s">
        <v>20</v>
      </c>
      <c r="C15" s="1" t="s">
        <v>88</v>
      </c>
      <c r="D15" s="2" t="s">
        <v>66</v>
      </c>
      <c r="E15" s="65" t="s">
        <v>88</v>
      </c>
      <c r="F15" s="66" t="s">
        <v>66</v>
      </c>
    </row>
    <row r="16" spans="1:6" x14ac:dyDescent="0.25">
      <c r="A16" s="129"/>
      <c r="B16" s="1" t="s">
        <v>76</v>
      </c>
      <c r="C16" s="1" t="s">
        <v>102</v>
      </c>
      <c r="D16" s="70" t="s">
        <v>103</v>
      </c>
      <c r="E16" s="1" t="s">
        <v>101</v>
      </c>
      <c r="F16" s="126" t="s">
        <v>100</v>
      </c>
    </row>
    <row r="17" spans="1:6" x14ac:dyDescent="0.25">
      <c r="A17" s="129"/>
      <c r="B17" s="1" t="s">
        <v>77</v>
      </c>
      <c r="C17" s="1" t="s">
        <v>78</v>
      </c>
      <c r="D17" s="2" t="s">
        <v>79</v>
      </c>
      <c r="E17" s="1"/>
      <c r="F17" s="1"/>
    </row>
    <row r="18" spans="1:6" x14ac:dyDescent="0.25">
      <c r="A18" s="129"/>
      <c r="B18" s="1"/>
      <c r="C18" s="1"/>
      <c r="D18" s="1"/>
      <c r="E18" s="1"/>
      <c r="F18" s="1"/>
    </row>
    <row r="19" spans="1:6" x14ac:dyDescent="0.25">
      <c r="A19" s="144">
        <v>1990</v>
      </c>
      <c r="B19" s="145" t="s">
        <v>25</v>
      </c>
      <c r="C19" s="145" t="s">
        <v>30</v>
      </c>
      <c r="D19" s="146" t="s">
        <v>67</v>
      </c>
      <c r="E19" s="145" t="s">
        <v>30</v>
      </c>
      <c r="F19" s="146" t="s">
        <v>67</v>
      </c>
    </row>
    <row r="20" spans="1:6" x14ac:dyDescent="0.25">
      <c r="A20" s="129"/>
      <c r="B20" s="3" t="s">
        <v>83</v>
      </c>
      <c r="C20" s="125" t="s">
        <v>97</v>
      </c>
      <c r="D20" s="126" t="s">
        <v>98</v>
      </c>
      <c r="E20" s="3" t="s">
        <v>97</v>
      </c>
      <c r="F20" s="127" t="s">
        <v>98</v>
      </c>
    </row>
    <row r="21" spans="1:6" x14ac:dyDescent="0.25">
      <c r="A21" s="129"/>
      <c r="B21" s="3" t="s">
        <v>80</v>
      </c>
      <c r="C21" s="3" t="s">
        <v>81</v>
      </c>
      <c r="D21" s="57" t="s">
        <v>82</v>
      </c>
      <c r="E21" s="3"/>
      <c r="F21" s="3"/>
    </row>
    <row r="22" spans="1:6" x14ac:dyDescent="0.25">
      <c r="A22" s="129"/>
      <c r="B22" s="1"/>
      <c r="C22" s="1"/>
      <c r="D22" s="1"/>
      <c r="E22" s="1"/>
      <c r="F22" s="1"/>
    </row>
    <row r="23" spans="1:6" x14ac:dyDescent="0.25">
      <c r="A23" s="168"/>
      <c r="B23" s="134" t="s">
        <v>14</v>
      </c>
      <c r="C23" s="1" t="s">
        <v>110</v>
      </c>
      <c r="D23" s="70" t="s">
        <v>111</v>
      </c>
      <c r="E23" s="71" t="s">
        <v>110</v>
      </c>
      <c r="F23" s="70" t="s">
        <v>137</v>
      </c>
    </row>
    <row r="24" spans="1:6" x14ac:dyDescent="0.25">
      <c r="A24" s="168"/>
      <c r="B24" s="1" t="s">
        <v>22</v>
      </c>
      <c r="C24" s="1" t="s">
        <v>86</v>
      </c>
      <c r="D24" s="2" t="s">
        <v>68</v>
      </c>
      <c r="E24" s="61" t="s">
        <v>86</v>
      </c>
      <c r="F24" s="62" t="s">
        <v>68</v>
      </c>
    </row>
    <row r="25" spans="1:6" x14ac:dyDescent="0.25">
      <c r="A25" s="168"/>
      <c r="B25" s="1" t="s">
        <v>15</v>
      </c>
      <c r="C25" s="1" t="s">
        <v>32</v>
      </c>
      <c r="D25" s="2" t="s">
        <v>69</v>
      </c>
      <c r="E25" s="59" t="s">
        <v>84</v>
      </c>
      <c r="F25" s="60" t="s">
        <v>85</v>
      </c>
    </row>
    <row r="26" spans="1:6" x14ac:dyDescent="0.25">
      <c r="A26" s="168"/>
      <c r="B26" s="1" t="s">
        <v>75</v>
      </c>
      <c r="C26" s="1" t="s">
        <v>73</v>
      </c>
      <c r="D26" s="2" t="s">
        <v>74</v>
      </c>
      <c r="E26" s="1"/>
      <c r="F26" s="1"/>
    </row>
    <row r="27" spans="1:6" x14ac:dyDescent="0.25">
      <c r="A27" s="168"/>
      <c r="B27" s="1" t="s">
        <v>24</v>
      </c>
      <c r="C27" s="1" t="s">
        <v>95</v>
      </c>
      <c r="D27" s="2" t="s">
        <v>70</v>
      </c>
      <c r="E27" s="71" t="s">
        <v>95</v>
      </c>
      <c r="F27" s="1"/>
    </row>
    <row r="28" spans="1:6" x14ac:dyDescent="0.25">
      <c r="A28" s="168"/>
      <c r="B28" s="1" t="s">
        <v>16</v>
      </c>
      <c r="C28" s="1" t="s">
        <v>96</v>
      </c>
      <c r="D28" s="2" t="s">
        <v>71</v>
      </c>
      <c r="E28" s="71" t="s">
        <v>96</v>
      </c>
      <c r="F28" s="1"/>
    </row>
    <row r="29" spans="1:6" s="67" customFormat="1" x14ac:dyDescent="0.25">
      <c r="A29" s="168"/>
      <c r="B29" s="166" t="s">
        <v>17</v>
      </c>
      <c r="C29" s="71" t="s">
        <v>108</v>
      </c>
      <c r="D29" s="70" t="s">
        <v>72</v>
      </c>
      <c r="E29" s="71" t="s">
        <v>106</v>
      </c>
      <c r="F29" s="70" t="s">
        <v>87</v>
      </c>
    </row>
    <row r="30" spans="1:6" x14ac:dyDescent="0.25">
      <c r="A30" s="168"/>
      <c r="B30" s="167"/>
      <c r="C30" s="63" t="s">
        <v>106</v>
      </c>
      <c r="D30" s="70" t="s">
        <v>109</v>
      </c>
      <c r="E30" s="63" t="s">
        <v>106</v>
      </c>
      <c r="F30" s="64" t="s">
        <v>87</v>
      </c>
    </row>
    <row r="31" spans="1:6" s="67" customFormat="1" x14ac:dyDescent="0.25">
      <c r="A31" s="168"/>
      <c r="B31" s="68" t="s">
        <v>51</v>
      </c>
      <c r="C31" s="68" t="s">
        <v>114</v>
      </c>
      <c r="D31" s="70" t="s">
        <v>115</v>
      </c>
      <c r="E31" s="68"/>
      <c r="F31" s="69"/>
    </row>
    <row r="32" spans="1:6" s="67" customFormat="1" x14ac:dyDescent="0.25">
      <c r="A32" s="168"/>
      <c r="B32" s="68" t="s">
        <v>89</v>
      </c>
      <c r="C32" s="68" t="s">
        <v>90</v>
      </c>
      <c r="D32" s="69" t="s">
        <v>91</v>
      </c>
      <c r="E32" s="71" t="s">
        <v>93</v>
      </c>
      <c r="F32" s="70" t="s">
        <v>92</v>
      </c>
    </row>
    <row r="33" spans="1:6" x14ac:dyDescent="0.25">
      <c r="A33" s="168"/>
      <c r="B33" s="1" t="s">
        <v>18</v>
      </c>
      <c r="C33" s="1" t="s">
        <v>45</v>
      </c>
      <c r="D33" s="58" t="s">
        <v>46</v>
      </c>
      <c r="E33" s="1" t="s">
        <v>45</v>
      </c>
      <c r="F33" s="58" t="s">
        <v>46</v>
      </c>
    </row>
    <row r="34" spans="1:6" x14ac:dyDescent="0.25">
      <c r="A34" s="168"/>
      <c r="B34" s="1" t="s">
        <v>19</v>
      </c>
      <c r="C34" s="1" t="s">
        <v>105</v>
      </c>
      <c r="D34" s="70" t="s">
        <v>104</v>
      </c>
      <c r="E34" s="1" t="s">
        <v>107</v>
      </c>
      <c r="F34" s="70" t="s">
        <v>104</v>
      </c>
    </row>
    <row r="35" spans="1:6" x14ac:dyDescent="0.25">
      <c r="A35" s="169"/>
      <c r="B35" s="1" t="s">
        <v>21</v>
      </c>
      <c r="C35" s="4" t="s">
        <v>112</v>
      </c>
      <c r="D35" s="126" t="s">
        <v>113</v>
      </c>
      <c r="E35" s="4" t="s">
        <v>44</v>
      </c>
      <c r="F35" s="58" t="s">
        <v>39</v>
      </c>
    </row>
  </sheetData>
  <mergeCells count="15">
    <mergeCell ref="B29:B30"/>
    <mergeCell ref="A23:A35"/>
    <mergeCell ref="A13:A14"/>
    <mergeCell ref="B13:B14"/>
    <mergeCell ref="C13:C14"/>
    <mergeCell ref="F13:F14"/>
    <mergeCell ref="D13:D14"/>
    <mergeCell ref="E13:E14"/>
    <mergeCell ref="A3:A4"/>
    <mergeCell ref="B3:B4"/>
    <mergeCell ref="C3:C4"/>
    <mergeCell ref="D3:D4"/>
    <mergeCell ref="E3:E4"/>
    <mergeCell ref="F3:F4"/>
    <mergeCell ref="B10:B11"/>
  </mergeCells>
  <hyperlinks>
    <hyperlink ref="D15" r:id="rId1" xr:uid="{00000000-0004-0000-0300-000000000000}"/>
    <hyperlink ref="D19" r:id="rId2" xr:uid="{00000000-0004-0000-0300-000001000000}"/>
    <hyperlink ref="D24" r:id="rId3" xr:uid="{00000000-0004-0000-0300-000002000000}"/>
    <hyperlink ref="D25" r:id="rId4" xr:uid="{00000000-0004-0000-0300-000003000000}"/>
    <hyperlink ref="D27" r:id="rId5" xr:uid="{00000000-0004-0000-0300-000004000000}"/>
    <hyperlink ref="D28" r:id="rId6" xr:uid="{00000000-0004-0000-0300-000005000000}"/>
    <hyperlink ref="D33" r:id="rId7" xr:uid="{00000000-0004-0000-0300-000006000000}"/>
    <hyperlink ref="D26" r:id="rId8" xr:uid="{00000000-0004-0000-0300-000007000000}"/>
    <hyperlink ref="D17" r:id="rId9" xr:uid="{00000000-0004-0000-0300-000008000000}"/>
    <hyperlink ref="D21" r:id="rId10" xr:uid="{00000000-0004-0000-0300-000009000000}"/>
    <hyperlink ref="F25" r:id="rId11" xr:uid="{00000000-0004-0000-0300-00000A000000}"/>
    <hyperlink ref="F24" r:id="rId12" xr:uid="{00000000-0004-0000-0300-00000B000000}"/>
    <hyperlink ref="D30" r:id="rId13" xr:uid="{00000000-0004-0000-0300-00000C000000}"/>
    <hyperlink ref="F30" r:id="rId14" xr:uid="{00000000-0004-0000-0300-00000D000000}"/>
    <hyperlink ref="F15" r:id="rId15" xr:uid="{00000000-0004-0000-0300-00000E000000}"/>
    <hyperlink ref="D32" r:id="rId16" xr:uid="{00000000-0004-0000-0300-00000F000000}"/>
    <hyperlink ref="F32" r:id="rId17" xr:uid="{00000000-0004-0000-0300-000010000000}"/>
    <hyperlink ref="D20" r:id="rId18" location="NOP" display="https://webmail.hoststar.ch/?_task=mail&amp;_caps=pdf%3D1%2Cflash%3D1%2Ctif%3D1&amp;_uid=632&amp;_mbox=INBOX&amp;_action=show - NOP" xr:uid="{00000000-0004-0000-0300-000011000000}"/>
    <hyperlink ref="F20" r:id="rId19" location="NOP" display="https://webmail.hoststar.ch/?_task=mail&amp;_caps=pdf%3D1%2Cflash%3D1%2Ctif%3D1&amp;_uid=632&amp;_mbox=INBOX&amp;_action=show - NOP" xr:uid="{00000000-0004-0000-0300-000012000000}"/>
    <hyperlink ref="F16" r:id="rId20" display="mailto:markus.klemm@teleport.ch" xr:uid="{00000000-0004-0000-0300-000013000000}"/>
    <hyperlink ref="D16" r:id="rId21" xr:uid="{00000000-0004-0000-0300-000014000000}"/>
    <hyperlink ref="F34" r:id="rId22" xr:uid="{00000000-0004-0000-0300-000015000000}"/>
    <hyperlink ref="D34" r:id="rId23" xr:uid="{00000000-0004-0000-0300-000016000000}"/>
    <hyperlink ref="F35" r:id="rId24" xr:uid="{00000000-0004-0000-0300-000017000000}"/>
    <hyperlink ref="F33" r:id="rId25" xr:uid="{00000000-0004-0000-0300-000018000000}"/>
    <hyperlink ref="F19" r:id="rId26" xr:uid="{00000000-0004-0000-0300-000019000000}"/>
    <hyperlink ref="D29" r:id="rId27" xr:uid="{00000000-0004-0000-0300-00001A000000}"/>
    <hyperlink ref="F29" r:id="rId28" xr:uid="{00000000-0004-0000-0300-00001B000000}"/>
    <hyperlink ref="D35" r:id="rId29" display="mailto:peter.aisslinger@hispeed.ch" xr:uid="{00000000-0004-0000-0300-00001C000000}"/>
    <hyperlink ref="D31" r:id="rId30" xr:uid="{00000000-0004-0000-0300-00001D000000}"/>
    <hyperlink ref="D5" r:id="rId31" xr:uid="{00000000-0004-0000-0300-00001E000000}"/>
    <hyperlink ref="D6" r:id="rId32" xr:uid="{00000000-0004-0000-0300-00001F000000}"/>
    <hyperlink ref="D7" r:id="rId33" xr:uid="{00000000-0004-0000-0300-000020000000}"/>
    <hyperlink ref="D8" r:id="rId34" xr:uid="{00000000-0004-0000-0300-000021000000}"/>
    <hyperlink ref="D9" r:id="rId35" xr:uid="{00000000-0004-0000-0300-000022000000}"/>
    <hyperlink ref="D10" r:id="rId36" xr:uid="{00000000-0004-0000-0300-000023000000}"/>
    <hyperlink ref="D11" r:id="rId37" xr:uid="{00000000-0004-0000-0300-000024000000}"/>
    <hyperlink ref="F23" r:id="rId38" xr:uid="{00000000-0004-0000-0300-000025000000}"/>
  </hyperlinks>
  <pageMargins left="0.70866141732283472" right="0.70866141732283472" top="0.78740157480314965" bottom="0.78740157480314965" header="0.31496062992125984" footer="0.31496062992125984"/>
  <pageSetup paperSize="9" scale="72" orientation="landscape" horizontalDpi="4294967293" verticalDpi="4294967293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Konsolidierte Zahlen 30.06.18</vt:lpstr>
      <vt:lpstr>Konsolidierte Zahlen 31.12.17</vt:lpstr>
      <vt:lpstr>Konsolidierte Zahlen 30.06.2017</vt:lpstr>
      <vt:lpstr>Ansprechpartner</vt:lpstr>
      <vt:lpstr>'Konsolidierte Zahlen 30.06.18'!Zone_d_impression</vt:lpstr>
      <vt:lpstr>'Konsolidierte Zahlen 30.06.2017'!Zone_d_impression</vt:lpstr>
      <vt:lpstr>'Konsolidierte Zahlen 31.12.17'!Zone_d_impression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User</cp:lastModifiedBy>
  <cp:lastPrinted>2018-05-18T11:37:32Z</cp:lastPrinted>
  <dcterms:created xsi:type="dcterms:W3CDTF">2015-06-16T17:40:56Z</dcterms:created>
  <dcterms:modified xsi:type="dcterms:W3CDTF">2018-08-01T04:47:37Z</dcterms:modified>
</cp:coreProperties>
</file>